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12月\"/>
    </mc:Choice>
  </mc:AlternateContent>
  <xr:revisionPtr revIDLastSave="0" documentId="13_ncr:1_{BB00F719-B49E-4456-ABDE-D9D25CCFECF0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1.駅前" sheetId="2" r:id="rId1"/>
    <sheet name="2.川原町" sheetId="3" r:id="rId2"/>
    <sheet name="3.大坪" sheetId="4" r:id="rId3"/>
    <sheet name="4.上町" sheetId="5" r:id="rId4"/>
    <sheet name="5.平福" sheetId="6" r:id="rId5"/>
    <sheet name="6.福澤" sheetId="7" r:id="rId6"/>
    <sheet name="7.東中山" sheetId="8" r:id="rId7"/>
    <sheet name="8.中土居" sheetId="9" r:id="rId8"/>
    <sheet name="9.奥海" sheetId="10" r:id="rId9"/>
    <sheet name="10.桑村" sheetId="11" r:id="rId10"/>
  </sheets>
  <definedNames>
    <definedName name="A" localSheetId="9">'10.桑村'!$Q$7</definedName>
    <definedName name="_xlnm.Print_Area" localSheetId="0">'1.駅前'!$B$1:$T$58</definedName>
    <definedName name="_xlnm.Print_Area" localSheetId="9">'10.桑村'!$B$1:$T$58</definedName>
    <definedName name="_xlnm.Print_Area" localSheetId="1">'2.川原町'!$B$1:$T$58</definedName>
    <definedName name="_xlnm.Print_Area" localSheetId="2">'3.大坪'!$B$1:$T$58</definedName>
    <definedName name="_xlnm.Print_Area" localSheetId="3">'4.上町'!$B$1:$T$58</definedName>
    <definedName name="_xlnm.Print_Area" localSheetId="4">'5.平福'!$B$1:$T$58</definedName>
    <definedName name="_xlnm.Print_Area" localSheetId="5">'6.福澤'!$B$1:$T$58</definedName>
    <definedName name="_xlnm.Print_Area" localSheetId="6">'7.東中山'!$B$1:$T$58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1" l="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R107" i="9" l="1"/>
  <c r="Y32" i="9"/>
  <c r="Y49" i="9"/>
  <c r="Y51" i="9"/>
  <c r="Y44" i="4"/>
  <c r="Y52" i="4"/>
  <c r="Y9" i="8"/>
  <c r="Y11" i="8"/>
  <c r="Y53" i="11"/>
  <c r="Y58" i="11"/>
  <c r="Y8" i="4"/>
  <c r="Y31" i="7"/>
  <c r="Y34" i="7"/>
  <c r="Y44" i="7"/>
  <c r="Y46" i="7"/>
  <c r="Y30" i="5"/>
  <c r="Y57" i="3"/>
  <c r="Y58" i="3"/>
  <c r="Y36" i="10"/>
  <c r="Y28" i="9"/>
  <c r="Y29" i="7"/>
  <c r="Y30" i="7"/>
  <c r="Y58" i="2"/>
  <c r="Y23" i="10"/>
  <c r="Y15" i="10"/>
  <c r="Y16" i="10"/>
  <c r="Y36" i="9"/>
  <c r="Y43" i="9"/>
  <c r="Y46" i="8"/>
  <c r="Y36" i="8"/>
  <c r="Y38" i="8"/>
  <c r="Y14" i="7"/>
  <c r="Y42" i="6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5" i="3"/>
  <c r="R116" i="3"/>
  <c r="R117" i="3"/>
  <c r="Y50" i="11"/>
  <c r="Y51" i="11"/>
  <c r="Y31" i="10"/>
  <c r="Y34" i="10"/>
  <c r="Y44" i="10"/>
  <c r="Y46" i="10"/>
  <c r="R69" i="10"/>
  <c r="R73" i="10"/>
  <c r="R77" i="10"/>
  <c r="R81" i="10"/>
  <c r="R85" i="10"/>
  <c r="R89" i="10"/>
  <c r="R93" i="10"/>
  <c r="R97" i="10"/>
  <c r="R101" i="10"/>
  <c r="R105" i="10"/>
  <c r="R109" i="10"/>
  <c r="Y52" i="10"/>
  <c r="R117" i="10"/>
  <c r="R64" i="9"/>
  <c r="R65" i="9"/>
  <c r="R66" i="9"/>
  <c r="R68" i="9"/>
  <c r="R71" i="9"/>
  <c r="R72" i="9"/>
  <c r="R73" i="9"/>
  <c r="R74" i="9"/>
  <c r="R75" i="9"/>
  <c r="R77" i="9"/>
  <c r="R79" i="9"/>
  <c r="R80" i="9"/>
  <c r="R82" i="9"/>
  <c r="R83" i="9"/>
  <c r="R87" i="9"/>
  <c r="R88" i="9"/>
  <c r="R89" i="9"/>
  <c r="R90" i="9"/>
  <c r="R91" i="9"/>
  <c r="R93" i="9"/>
  <c r="R95" i="9"/>
  <c r="R96" i="9"/>
  <c r="R98" i="9"/>
  <c r="R99" i="9"/>
  <c r="R103" i="9"/>
  <c r="R104" i="9"/>
  <c r="R105" i="9"/>
  <c r="R106" i="9"/>
  <c r="R109" i="9"/>
  <c r="R111" i="9"/>
  <c r="R112" i="9"/>
  <c r="R116" i="9"/>
  <c r="R117" i="9"/>
  <c r="Y53" i="9"/>
  <c r="Y20" i="8"/>
  <c r="Y22" i="8"/>
  <c r="Y25" i="8"/>
  <c r="Y47" i="8"/>
  <c r="Y49" i="8"/>
  <c r="Y26" i="8"/>
  <c r="Y27" i="8"/>
  <c r="Y31" i="8"/>
  <c r="Y53" i="8"/>
  <c r="Y54" i="8"/>
  <c r="Y55" i="8"/>
  <c r="Y52" i="7"/>
  <c r="Y55" i="7"/>
  <c r="Y58" i="7"/>
  <c r="Y33" i="6"/>
  <c r="Y34" i="6"/>
  <c r="Y35" i="6"/>
  <c r="Y36" i="6"/>
  <c r="Y18" i="5"/>
  <c r="Y48" i="5"/>
  <c r="Y25" i="4"/>
  <c r="Y11" i="4"/>
  <c r="Y49" i="11"/>
  <c r="Y48" i="10"/>
  <c r="R68" i="10"/>
  <c r="R72" i="10"/>
  <c r="R76" i="10"/>
  <c r="R80" i="10"/>
  <c r="R84" i="10"/>
  <c r="R88" i="10"/>
  <c r="R92" i="10"/>
  <c r="R96" i="10"/>
  <c r="R100" i="10"/>
  <c r="R104" i="10"/>
  <c r="R108" i="10"/>
  <c r="R112" i="10"/>
  <c r="R116" i="10"/>
  <c r="Y53" i="10"/>
  <c r="R66" i="10"/>
  <c r="Y42" i="10"/>
  <c r="R70" i="10"/>
  <c r="R71" i="10"/>
  <c r="R74" i="10"/>
  <c r="R78" i="10"/>
  <c r="R82" i="10"/>
  <c r="R86" i="10"/>
  <c r="R87" i="10"/>
  <c r="R90" i="10"/>
  <c r="R94" i="10"/>
  <c r="R98" i="10"/>
  <c r="R102" i="10"/>
  <c r="R103" i="10"/>
  <c r="R106" i="10"/>
  <c r="R110" i="10"/>
  <c r="Y31" i="9"/>
  <c r="Y25" i="9"/>
  <c r="Y34" i="8"/>
  <c r="Y41" i="8"/>
  <c r="Y43" i="8"/>
  <c r="Y15" i="8"/>
  <c r="Y18" i="8"/>
  <c r="Y35" i="7"/>
  <c r="Y28" i="7"/>
  <c r="R64" i="7"/>
  <c r="R65" i="7"/>
  <c r="R68" i="7"/>
  <c r="R69" i="7"/>
  <c r="R70" i="7"/>
  <c r="R72" i="7"/>
  <c r="R73" i="7"/>
  <c r="R74" i="7"/>
  <c r="R75" i="7"/>
  <c r="R76" i="7"/>
  <c r="R77" i="7"/>
  <c r="R78" i="7"/>
  <c r="R80" i="7"/>
  <c r="R81" i="7"/>
  <c r="R82" i="7"/>
  <c r="R84" i="7"/>
  <c r="R85" i="7"/>
  <c r="R86" i="7"/>
  <c r="R88" i="7"/>
  <c r="R89" i="7"/>
  <c r="R90" i="7"/>
  <c r="R91" i="7"/>
  <c r="R92" i="7"/>
  <c r="R93" i="7"/>
  <c r="R94" i="7"/>
  <c r="R96" i="7"/>
  <c r="R97" i="7"/>
  <c r="R98" i="7"/>
  <c r="R100" i="7"/>
  <c r="R101" i="7"/>
  <c r="R102" i="7"/>
  <c r="R104" i="7"/>
  <c r="R105" i="7"/>
  <c r="R106" i="7"/>
  <c r="R108" i="7"/>
  <c r="R109" i="7"/>
  <c r="R110" i="7"/>
  <c r="R112" i="7"/>
  <c r="R115" i="7"/>
  <c r="R116" i="7"/>
  <c r="Y38" i="5"/>
  <c r="Y46" i="5"/>
  <c r="Y50" i="5"/>
  <c r="Y19" i="4"/>
  <c r="Y24" i="3"/>
  <c r="Y38" i="3"/>
  <c r="Y39" i="3"/>
  <c r="Y40" i="3"/>
  <c r="Y41" i="3"/>
  <c r="Y42" i="3"/>
  <c r="Y43" i="3"/>
  <c r="Y44" i="3"/>
  <c r="Y54" i="3"/>
  <c r="Y55" i="3"/>
  <c r="Y7" i="3"/>
  <c r="Y8" i="3"/>
  <c r="Y9" i="3"/>
  <c r="Y23" i="3"/>
  <c r="Y57" i="2"/>
  <c r="Y54" i="2"/>
  <c r="Y55" i="2"/>
  <c r="Y53" i="7"/>
  <c r="Y48" i="11"/>
  <c r="Y45" i="11"/>
  <c r="Y54" i="11"/>
  <c r="Y56" i="11"/>
  <c r="Y8" i="10"/>
  <c r="Y20" i="10"/>
  <c r="Y27" i="10"/>
  <c r="Y51" i="10"/>
  <c r="Y11" i="10"/>
  <c r="Y24" i="10"/>
  <c r="Y40" i="10"/>
  <c r="Y18" i="9"/>
  <c r="Y23" i="9"/>
  <c r="Y27" i="9"/>
  <c r="Y41" i="9"/>
  <c r="Y20" i="9"/>
  <c r="Y39" i="9"/>
  <c r="Y44" i="9"/>
  <c r="Y10" i="8"/>
  <c r="Y12" i="8"/>
  <c r="Y14" i="8"/>
  <c r="Y19" i="8"/>
  <c r="Y33" i="8"/>
  <c r="Y39" i="8"/>
  <c r="Y42" i="8"/>
  <c r="Y45" i="8"/>
  <c r="Y48" i="8"/>
  <c r="Y50" i="8"/>
  <c r="Y52" i="8"/>
  <c r="Y8" i="8"/>
  <c r="Y57" i="8"/>
  <c r="Y17" i="8"/>
  <c r="Y23" i="8"/>
  <c r="Y28" i="8"/>
  <c r="Y30" i="8"/>
  <c r="Y35" i="8"/>
  <c r="Y10" i="7"/>
  <c r="Y51" i="7"/>
  <c r="Y7" i="6"/>
  <c r="Y38" i="6"/>
  <c r="Y43" i="6"/>
  <c r="Y44" i="6"/>
  <c r="Y39" i="6"/>
  <c r="Y40" i="6"/>
  <c r="Y55" i="6"/>
  <c r="Y58" i="6"/>
  <c r="Y24" i="5"/>
  <c r="Y26" i="5"/>
  <c r="Y36" i="5"/>
  <c r="Y32" i="5"/>
  <c r="Y54" i="5"/>
  <c r="Y55" i="5"/>
  <c r="Y16" i="4"/>
  <c r="Y17" i="4"/>
  <c r="Y18" i="4"/>
  <c r="Y21" i="4"/>
  <c r="Y42" i="4"/>
  <c r="Y56" i="4"/>
  <c r="Y57" i="4"/>
  <c r="Y58" i="4"/>
  <c r="Y48" i="4"/>
  <c r="Y12" i="4"/>
  <c r="Y13" i="4"/>
  <c r="Y45" i="4"/>
  <c r="Y46" i="4"/>
  <c r="Y53" i="4"/>
  <c r="Y54" i="4"/>
  <c r="Y55" i="4"/>
  <c r="Y10" i="3"/>
  <c r="Y11" i="3"/>
  <c r="Y14" i="3"/>
  <c r="Y19" i="3"/>
  <c r="Y22" i="3"/>
  <c r="Y7" i="2"/>
  <c r="Y8" i="2"/>
  <c r="Y7" i="11"/>
  <c r="Y47" i="11"/>
  <c r="Y52" i="11"/>
  <c r="R64" i="11"/>
  <c r="R69" i="11"/>
  <c r="R70" i="11"/>
  <c r="R71" i="11"/>
  <c r="R72" i="11"/>
  <c r="R73" i="11"/>
  <c r="R75" i="11"/>
  <c r="R77" i="11"/>
  <c r="R78" i="11"/>
  <c r="R80" i="11"/>
  <c r="R81" i="11"/>
  <c r="R85" i="11"/>
  <c r="R86" i="11"/>
  <c r="R87" i="11"/>
  <c r="R88" i="11"/>
  <c r="R89" i="11"/>
  <c r="R91" i="11"/>
  <c r="R93" i="11"/>
  <c r="R94" i="11"/>
  <c r="R96" i="11"/>
  <c r="R97" i="11"/>
  <c r="R101" i="11"/>
  <c r="R102" i="11"/>
  <c r="R103" i="11"/>
  <c r="R104" i="11"/>
  <c r="R105" i="11"/>
  <c r="R107" i="11"/>
  <c r="R109" i="11"/>
  <c r="R110" i="11"/>
  <c r="R112" i="11"/>
  <c r="R115" i="11"/>
  <c r="Y46" i="11"/>
  <c r="Y19" i="10"/>
  <c r="Y7" i="10"/>
  <c r="Y38" i="10"/>
  <c r="Y50" i="10"/>
  <c r="Y12" i="10"/>
  <c r="Y28" i="10"/>
  <c r="Y32" i="10"/>
  <c r="Y54" i="10"/>
  <c r="Y55" i="10"/>
  <c r="R65" i="10"/>
  <c r="Y9" i="9"/>
  <c r="Y11" i="9"/>
  <c r="Y13" i="9"/>
  <c r="Y15" i="9"/>
  <c r="Y17" i="9"/>
  <c r="Y22" i="9"/>
  <c r="Y47" i="9"/>
  <c r="Y19" i="9"/>
  <c r="Y24" i="9"/>
  <c r="Y26" i="9"/>
  <c r="Y35" i="9"/>
  <c r="Y45" i="9"/>
  <c r="Y48" i="9"/>
  <c r="Y52" i="9"/>
  <c r="Y8" i="9"/>
  <c r="Y10" i="9"/>
  <c r="Y12" i="9"/>
  <c r="Y14" i="9"/>
  <c r="Y16" i="9"/>
  <c r="Y21" i="9"/>
  <c r="Y40" i="9"/>
  <c r="Y55" i="9"/>
  <c r="Y24" i="8"/>
  <c r="Y40" i="8"/>
  <c r="R64" i="8"/>
  <c r="R70" i="8"/>
  <c r="R76" i="8"/>
  <c r="R78" i="8"/>
  <c r="R81" i="8"/>
  <c r="R86" i="8"/>
  <c r="R91" i="8"/>
  <c r="R94" i="8"/>
  <c r="R97" i="8"/>
  <c r="R106" i="8"/>
  <c r="R110" i="8"/>
  <c r="R115" i="8"/>
  <c r="Y44" i="8"/>
  <c r="Y56" i="8"/>
  <c r="Y58" i="8"/>
  <c r="Y16" i="8"/>
  <c r="Y32" i="8"/>
  <c r="R65" i="8"/>
  <c r="R71" i="8"/>
  <c r="R74" i="8"/>
  <c r="R75" i="8"/>
  <c r="R77" i="8"/>
  <c r="R80" i="8"/>
  <c r="R82" i="8"/>
  <c r="R87" i="8"/>
  <c r="R90" i="8"/>
  <c r="R92" i="8"/>
  <c r="R93" i="8"/>
  <c r="R96" i="8"/>
  <c r="R98" i="8"/>
  <c r="R102" i="8"/>
  <c r="R103" i="8"/>
  <c r="R107" i="8"/>
  <c r="R108" i="8"/>
  <c r="R109" i="8"/>
  <c r="R112" i="8"/>
  <c r="R116" i="8"/>
  <c r="Y13" i="8"/>
  <c r="Y21" i="8"/>
  <c r="Y29" i="8"/>
  <c r="Y37" i="8"/>
  <c r="Y51" i="8"/>
  <c r="Y24" i="7"/>
  <c r="Y39" i="7"/>
  <c r="Y48" i="7"/>
  <c r="Y56" i="7"/>
  <c r="Y20" i="7"/>
  <c r="Y32" i="7"/>
  <c r="Y36" i="7"/>
  <c r="Y43" i="7"/>
  <c r="Y54" i="7"/>
  <c r="Y8" i="7"/>
  <c r="Y12" i="7"/>
  <c r="Y16" i="7"/>
  <c r="Y17" i="7"/>
  <c r="Y18" i="7"/>
  <c r="Y40" i="7"/>
  <c r="Y42" i="7"/>
  <c r="Y45" i="7"/>
  <c r="Y47" i="7"/>
  <c r="Y32" i="6"/>
  <c r="Y8" i="6"/>
  <c r="R64" i="6"/>
  <c r="R65" i="6"/>
  <c r="R66" i="6"/>
  <c r="R68" i="6"/>
  <c r="R70" i="6"/>
  <c r="R71" i="6"/>
  <c r="R72" i="6"/>
  <c r="R74" i="6"/>
  <c r="R75" i="6"/>
  <c r="R76" i="6"/>
  <c r="R78" i="6"/>
  <c r="R79" i="6"/>
  <c r="R80" i="6"/>
  <c r="R81" i="6"/>
  <c r="R82" i="6"/>
  <c r="R84" i="6"/>
  <c r="R86" i="6"/>
  <c r="R88" i="6"/>
  <c r="R89" i="6"/>
  <c r="R90" i="6"/>
  <c r="R92" i="6"/>
  <c r="R94" i="6"/>
  <c r="R95" i="6"/>
  <c r="R96" i="6"/>
  <c r="R98" i="6"/>
  <c r="R100" i="6"/>
  <c r="R102" i="6"/>
  <c r="R103" i="6"/>
  <c r="R104" i="6"/>
  <c r="R106" i="6"/>
  <c r="R108" i="6"/>
  <c r="R110" i="6"/>
  <c r="R111" i="6"/>
  <c r="R112" i="6"/>
  <c r="R116" i="6"/>
  <c r="Y31" i="6"/>
  <c r="Y46" i="6"/>
  <c r="Y47" i="6"/>
  <c r="Y48" i="6"/>
  <c r="Y50" i="6"/>
  <c r="Y51" i="6"/>
  <c r="Y52" i="6"/>
  <c r="Y54" i="6"/>
  <c r="Y56" i="6"/>
  <c r="Y10" i="5"/>
  <c r="Y42" i="5"/>
  <c r="Y52" i="5"/>
  <c r="Y9" i="5"/>
  <c r="Y12" i="5"/>
  <c r="Y20" i="5"/>
  <c r="Y22" i="5"/>
  <c r="Y41" i="5"/>
  <c r="Y14" i="5"/>
  <c r="Y34" i="5"/>
  <c r="Y8" i="5"/>
  <c r="Y13" i="5"/>
  <c r="Y16" i="5"/>
  <c r="Y28" i="5"/>
  <c r="Y33" i="5"/>
  <c r="Y40" i="5"/>
  <c r="Y44" i="5"/>
  <c r="Y49" i="5"/>
  <c r="Y29" i="5"/>
  <c r="Y37" i="5"/>
  <c r="Y45" i="5"/>
  <c r="Y17" i="5"/>
  <c r="Y21" i="5"/>
  <c r="Y25" i="5"/>
  <c r="Y53" i="5"/>
  <c r="R66" i="5"/>
  <c r="R68" i="5"/>
  <c r="R71" i="5"/>
  <c r="R72" i="5"/>
  <c r="R75" i="5"/>
  <c r="R76" i="5"/>
  <c r="R79" i="5"/>
  <c r="R80" i="5"/>
  <c r="R83" i="5"/>
  <c r="R84" i="5"/>
  <c r="R87" i="5"/>
  <c r="R88" i="5"/>
  <c r="R91" i="5"/>
  <c r="R92" i="5"/>
  <c r="R95" i="5"/>
  <c r="R96" i="5"/>
  <c r="R99" i="5"/>
  <c r="R100" i="5"/>
  <c r="R103" i="5"/>
  <c r="R104" i="5"/>
  <c r="R107" i="5"/>
  <c r="R108" i="5"/>
  <c r="R110" i="5"/>
  <c r="R111" i="5"/>
  <c r="R115" i="5"/>
  <c r="R117" i="5"/>
  <c r="Y20" i="4"/>
  <c r="Y37" i="4"/>
  <c r="Y49" i="4"/>
  <c r="Y41" i="4"/>
  <c r="Y15" i="4"/>
  <c r="Y24" i="4"/>
  <c r="Y29" i="4"/>
  <c r="Y10" i="4"/>
  <c r="Y33" i="4"/>
  <c r="R64" i="4"/>
  <c r="R65" i="4"/>
  <c r="R68" i="4"/>
  <c r="R69" i="4"/>
  <c r="R70" i="4"/>
  <c r="R72" i="4"/>
  <c r="R73" i="4"/>
  <c r="R74" i="4"/>
  <c r="R76" i="4"/>
  <c r="R77" i="4"/>
  <c r="R78" i="4"/>
  <c r="R79" i="4"/>
  <c r="R80" i="4"/>
  <c r="R81" i="4"/>
  <c r="R82" i="4"/>
  <c r="R84" i="4"/>
  <c r="R85" i="4"/>
  <c r="R86" i="4"/>
  <c r="R87" i="4"/>
  <c r="R88" i="4"/>
  <c r="R89" i="4"/>
  <c r="R90" i="4"/>
  <c r="R92" i="4"/>
  <c r="R93" i="4"/>
  <c r="R94" i="4"/>
  <c r="R96" i="4"/>
  <c r="R97" i="4"/>
  <c r="R98" i="4"/>
  <c r="R100" i="4"/>
  <c r="R101" i="4"/>
  <c r="R102" i="4"/>
  <c r="R103" i="4"/>
  <c r="R104" i="4"/>
  <c r="R105" i="4"/>
  <c r="R106" i="4"/>
  <c r="R108" i="4"/>
  <c r="R109" i="4"/>
  <c r="R110" i="4"/>
  <c r="R112" i="4"/>
  <c r="R115" i="4"/>
  <c r="R116" i="4"/>
  <c r="Y9" i="4"/>
  <c r="Y14" i="4"/>
  <c r="Y28" i="4"/>
  <c r="Y32" i="4"/>
  <c r="Y36" i="4"/>
  <c r="Y40" i="4"/>
  <c r="Y15" i="3"/>
  <c r="Y18" i="3"/>
  <c r="Y45" i="3"/>
  <c r="Y46" i="3"/>
  <c r="Y47" i="3"/>
  <c r="Y48" i="3"/>
  <c r="Y49" i="3"/>
  <c r="Y50" i="3"/>
  <c r="Y51" i="3"/>
  <c r="Y52" i="3"/>
  <c r="Y53" i="3"/>
  <c r="Y56" i="3"/>
  <c r="Y53" i="2"/>
  <c r="Y52" i="2"/>
  <c r="Y56" i="2"/>
  <c r="R64" i="2"/>
  <c r="R65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12" i="3"/>
  <c r="Y16" i="3"/>
  <c r="Y2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13" i="3"/>
  <c r="Y17" i="3"/>
  <c r="Y21" i="3"/>
  <c r="Y7" i="4"/>
  <c r="Y22" i="4"/>
  <c r="Y26" i="4"/>
  <c r="Y30" i="4"/>
  <c r="Y34" i="4"/>
  <c r="Y38" i="4"/>
  <c r="Y50" i="4"/>
  <c r="R71" i="4"/>
  <c r="Y57" i="5"/>
  <c r="R66" i="4"/>
  <c r="R83" i="4"/>
  <c r="R99" i="4"/>
  <c r="R117" i="4"/>
  <c r="Y7" i="5"/>
  <c r="Y11" i="5"/>
  <c r="Y15" i="5"/>
  <c r="Y19" i="5"/>
  <c r="Y23" i="5"/>
  <c r="Y27" i="5"/>
  <c r="Y31" i="5"/>
  <c r="Y35" i="5"/>
  <c r="Y39" i="5"/>
  <c r="Y43" i="5"/>
  <c r="Y47" i="5"/>
  <c r="Y51" i="5"/>
  <c r="Y58" i="5"/>
  <c r="R64" i="5"/>
  <c r="R65" i="5"/>
  <c r="R73" i="5"/>
  <c r="R74" i="5"/>
  <c r="R81" i="5"/>
  <c r="R82" i="5"/>
  <c r="R89" i="5"/>
  <c r="R90" i="5"/>
  <c r="R97" i="5"/>
  <c r="R98" i="5"/>
  <c r="R105" i="5"/>
  <c r="R106" i="5"/>
  <c r="R95" i="4"/>
  <c r="R111" i="4"/>
  <c r="R109" i="5"/>
  <c r="Y23" i="4"/>
  <c r="Y27" i="4"/>
  <c r="Y31" i="4"/>
  <c r="Y35" i="4"/>
  <c r="Y39" i="4"/>
  <c r="Y43" i="4"/>
  <c r="Y47" i="4"/>
  <c r="Y51" i="4"/>
  <c r="R75" i="4"/>
  <c r="R91" i="4"/>
  <c r="R107" i="4"/>
  <c r="Y56" i="5"/>
  <c r="R69" i="5"/>
  <c r="R70" i="5"/>
  <c r="R77" i="5"/>
  <c r="R78" i="5"/>
  <c r="R85" i="5"/>
  <c r="R86" i="5"/>
  <c r="R93" i="5"/>
  <c r="R94" i="5"/>
  <c r="R101" i="5"/>
  <c r="R102" i="5"/>
  <c r="R112" i="5"/>
  <c r="R116" i="5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R77" i="6"/>
  <c r="R83" i="6"/>
  <c r="R91" i="6"/>
  <c r="R99" i="6"/>
  <c r="R107" i="6"/>
  <c r="R117" i="6"/>
  <c r="Y19" i="7"/>
  <c r="Y23" i="7"/>
  <c r="Y27" i="7"/>
  <c r="Y57" i="6"/>
  <c r="R73" i="6"/>
  <c r="R85" i="6"/>
  <c r="R93" i="6"/>
  <c r="R101" i="6"/>
  <c r="R109" i="6"/>
  <c r="Y7" i="7"/>
  <c r="Y9" i="7"/>
  <c r="Y11" i="7"/>
  <c r="Y13" i="7"/>
  <c r="Y15" i="7"/>
  <c r="Y21" i="7"/>
  <c r="Y25" i="7"/>
  <c r="Y37" i="6"/>
  <c r="Y41" i="6"/>
  <c r="Y45" i="6"/>
  <c r="Y49" i="6"/>
  <c r="Y53" i="6"/>
  <c r="R69" i="6"/>
  <c r="R87" i="6"/>
  <c r="Y33" i="7"/>
  <c r="R97" i="6"/>
  <c r="R105" i="6"/>
  <c r="R115" i="6"/>
  <c r="Y22" i="7"/>
  <c r="Y26" i="7"/>
  <c r="Y38" i="7"/>
  <c r="Y50" i="7"/>
  <c r="R71" i="7"/>
  <c r="R87" i="7"/>
  <c r="R99" i="7"/>
  <c r="R107" i="7"/>
  <c r="R117" i="7"/>
  <c r="Y7" i="8"/>
  <c r="R66" i="8"/>
  <c r="R68" i="8"/>
  <c r="R69" i="8"/>
  <c r="R83" i="8"/>
  <c r="R84" i="8"/>
  <c r="R85" i="8"/>
  <c r="R99" i="8"/>
  <c r="R100" i="8"/>
  <c r="R101" i="8"/>
  <c r="R117" i="8"/>
  <c r="Y7" i="9"/>
  <c r="Y34" i="9"/>
  <c r="Y38" i="9"/>
  <c r="Y37" i="7"/>
  <c r="Y41" i="7"/>
  <c r="Y49" i="7"/>
  <c r="Y57" i="7"/>
  <c r="R66" i="7"/>
  <c r="R83" i="7"/>
  <c r="R72" i="8"/>
  <c r="R73" i="8"/>
  <c r="R88" i="8"/>
  <c r="R89" i="8"/>
  <c r="R104" i="8"/>
  <c r="R105" i="8"/>
  <c r="Y30" i="9"/>
  <c r="Y42" i="9"/>
  <c r="Y58" i="9"/>
  <c r="R79" i="7"/>
  <c r="R95" i="7"/>
  <c r="R103" i="7"/>
  <c r="R111" i="7"/>
  <c r="Y37" i="9"/>
  <c r="Y50" i="9"/>
  <c r="Y14" i="10"/>
  <c r="Y21" i="10"/>
  <c r="Y35" i="10"/>
  <c r="Y39" i="10"/>
  <c r="Y43" i="10"/>
  <c r="Y47" i="10"/>
  <c r="R79" i="8"/>
  <c r="R95" i="8"/>
  <c r="R111" i="8"/>
  <c r="Y29" i="9"/>
  <c r="Y33" i="9"/>
  <c r="Y46" i="9"/>
  <c r="Y57" i="9"/>
  <c r="R84" i="9"/>
  <c r="R85" i="9"/>
  <c r="R86" i="9"/>
  <c r="R100" i="9"/>
  <c r="R101" i="9"/>
  <c r="R102" i="9"/>
  <c r="Y10" i="10"/>
  <c r="Y17" i="10"/>
  <c r="Y26" i="10"/>
  <c r="Y30" i="10"/>
  <c r="Y18" i="11"/>
  <c r="Y54" i="9"/>
  <c r="R76" i="9"/>
  <c r="R78" i="9"/>
  <c r="R92" i="9"/>
  <c r="R94" i="9"/>
  <c r="R108" i="9"/>
  <c r="R110" i="9"/>
  <c r="Y9" i="10"/>
  <c r="Y18" i="10"/>
  <c r="Y25" i="10"/>
  <c r="Y56" i="9"/>
  <c r="R69" i="9"/>
  <c r="R70" i="9"/>
  <c r="R81" i="9"/>
  <c r="R97" i="9"/>
  <c r="R115" i="9"/>
  <c r="Y13" i="10"/>
  <c r="Y22" i="10"/>
  <c r="Y29" i="10"/>
  <c r="Y33" i="10"/>
  <c r="Y37" i="10"/>
  <c r="Y41" i="10"/>
  <c r="Y45" i="10"/>
  <c r="Y49" i="10"/>
  <c r="Y30" i="11"/>
  <c r="Y38" i="11"/>
  <c r="R83" i="10"/>
  <c r="R99" i="10"/>
  <c r="Y26" i="11"/>
  <c r="Y56" i="10"/>
  <c r="Y57" i="10"/>
  <c r="Y58" i="10"/>
  <c r="R64" i="10"/>
  <c r="R75" i="10"/>
  <c r="R91" i="10"/>
  <c r="R107" i="10"/>
  <c r="Y10" i="11"/>
  <c r="R79" i="10"/>
  <c r="R95" i="10"/>
  <c r="R111" i="10"/>
  <c r="Y14" i="11"/>
  <c r="Y22" i="11"/>
  <c r="Y34" i="11"/>
  <c r="R115" i="10"/>
  <c r="Y9" i="11"/>
  <c r="Y13" i="11"/>
  <c r="Y17" i="11"/>
  <c r="Y21" i="11"/>
  <c r="Y25" i="11"/>
  <c r="Y29" i="11"/>
  <c r="Y33" i="11"/>
  <c r="Y37" i="11"/>
  <c r="Y55" i="11"/>
  <c r="R65" i="11"/>
  <c r="R66" i="11"/>
  <c r="R68" i="11"/>
  <c r="R82" i="11"/>
  <c r="R83" i="11"/>
  <c r="R84" i="11"/>
  <c r="R98" i="11"/>
  <c r="R99" i="11"/>
  <c r="R100" i="11"/>
  <c r="R116" i="11"/>
  <c r="R117" i="11"/>
  <c r="Y11" i="11"/>
  <c r="Y15" i="11"/>
  <c r="Y19" i="11"/>
  <c r="Y23" i="11"/>
  <c r="Y27" i="11"/>
  <c r="Y31" i="11"/>
  <c r="Y35" i="11"/>
  <c r="Y39" i="11"/>
  <c r="Y57" i="11"/>
  <c r="R74" i="11"/>
  <c r="R76" i="11"/>
  <c r="R90" i="11"/>
  <c r="R92" i="11"/>
  <c r="R106" i="11"/>
  <c r="R108" i="11"/>
  <c r="Y8" i="11"/>
  <c r="Y12" i="11"/>
  <c r="Y16" i="11"/>
  <c r="Y20" i="11"/>
  <c r="Y24" i="11"/>
  <c r="Y28" i="11"/>
  <c r="Y32" i="11"/>
  <c r="Y36" i="11"/>
  <c r="R79" i="11"/>
  <c r="R95" i="11"/>
  <c r="R111" i="11"/>
  <c r="Y40" i="11"/>
  <c r="Y41" i="11"/>
  <c r="Y42" i="11"/>
  <c r="Y43" i="11"/>
  <c r="Y44" i="11"/>
</calcChain>
</file>

<file path=xl/sharedStrings.xml><?xml version="1.0" encoding="utf-8"?>
<sst xmlns="http://schemas.openxmlformats.org/spreadsheetml/2006/main" count="6292" uniqueCount="243">
  <si>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</si>
  <si>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</si>
  <si>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</si>
  <si>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</si>
  <si>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</si>
  <si>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</si>
  <si>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</si>
  <si>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</si>
  <si>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</si>
  <si>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</si>
  <si>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</si>
  <si>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</si>
  <si>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</si>
  <si>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</si>
  <si>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</si>
  <si>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</si>
  <si>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</si>
  <si>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</si>
  <si>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</si>
  <si>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</si>
  <si>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</si>
  <si>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</si>
  <si>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</si>
  <si>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</si>
  <si>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</si>
  <si>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</si>
  <si>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</si>
  <si>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</si>
  <si>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</si>
  <si>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</si>
  <si>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</si>
  <si>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</si>
  <si>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</si>
  <si>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</si>
  <si>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</si>
  <si>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</si>
  <si>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</si>
  <si>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</si>
  <si>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</si>
  <si>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</si>
  <si>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</si>
  <si>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</si>
  <si>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</si>
  <si>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</si>
  <si>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</si>
  <si>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</si>
  <si>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</si>
  <si>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</si>
  <si>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</si>
  <si>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</si>
  <si>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</si>
  <si>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</si>
  <si>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</si>
  <si>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</si>
  <si>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</si>
  <si>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</si>
  <si>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</si>
  <si>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</si>
  <si>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</si>
  <si>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</si>
  <si>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</si>
  <si>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</si>
  <si>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</si>
  <si>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</si>
  <si>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</si>
  <si>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</si>
  <si>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</si>
  <si>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</si>
  <si>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</si>
  <si>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</si>
  <si>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</si>
  <si>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</si>
  <si>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</si>
  <si>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</si>
  <si>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</si>
  <si>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</si>
  <si>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</si>
  <si>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</si>
  <si>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</si>
  <si>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</si>
  <si>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</si>
  <si>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</si>
  <si>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</si>
  <si>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</si>
  <si>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</si>
  <si>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</si>
  <si>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</si>
  <si>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</si>
  <si>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</si>
  <si>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</si>
  <si>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</si>
  <si>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</si>
  <si>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</si>
  <si>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</si>
  <si>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</si>
  <si>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</si>
  <si>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</si>
  <si>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</si>
  <si>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</si>
  <si>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</si>
  <si>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</si>
  <si>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</si>
  <si>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</si>
  <si>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</si>
  <si>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</si>
  <si>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</si>
  <si>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</si>
  <si>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</si>
  <si>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</si>
  <si>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</si>
  <si>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</si>
  <si>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</si>
  <si>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</si>
  <si>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</si>
  <si>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</si>
  <si>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</si>
  <si>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</si>
  <si>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</si>
  <si>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</si>
  <si>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</si>
  <si>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</si>
  <si>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</si>
  <si>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</si>
  <si>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</si>
  <si>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</si>
  <si>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</si>
  <si>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</si>
  <si>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</si>
  <si>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</si>
  <si>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</si>
  <si>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</si>
  <si>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</si>
  <si>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</si>
  <si>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</si>
  <si>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</si>
  <si>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</si>
  <si>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</si>
  <si>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</si>
  <si>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</si>
  <si>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</si>
  <si>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</si>
  <si>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</si>
  <si>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</si>
  <si>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</si>
  <si>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</si>
  <si>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</si>
  <si>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</si>
  <si>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</si>
  <si>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</si>
  <si>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</si>
  <si>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</si>
  <si>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</si>
  <si>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</si>
  <si>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</si>
  <si>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</si>
  <si>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</si>
  <si>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</si>
  <si>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</si>
  <si>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</si>
  <si>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</si>
  <si>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</si>
  <si>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</si>
  <si>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</si>
  <si>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</si>
  <si>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</si>
  <si>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</si>
  <si>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</si>
  <si>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</si>
  <si>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</si>
  <si>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</si>
  <si>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</si>
  <si>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</si>
  <si>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</si>
  <si>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</si>
  <si>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</si>
  <si>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</si>
  <si>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</si>
  <si>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</si>
  <si>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</si>
  <si>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</si>
  <si>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</si>
  <si>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</si>
  <si>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</si>
  <si>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</si>
  <si>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</si>
  <si>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</si>
  <si>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</si>
  <si>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</si>
  <si>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</si>
  <si>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</si>
  <si>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</si>
  <si>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</si>
  <si>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</si>
  <si>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</si>
  <si>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</si>
  <si>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</si>
  <si>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2"/>
  </si>
  <si>
    <t>0.1未満</t>
    <phoneticPr fontId="2"/>
  </si>
  <si>
    <t>0.3未満</t>
    <phoneticPr fontId="2"/>
  </si>
  <si>
    <t>5月</t>
    <phoneticPr fontId="2"/>
  </si>
  <si>
    <t>001.駅前【提】</t>
    <phoneticPr fontId="2"/>
  </si>
  <si>
    <t/>
  </si>
  <si>
    <t>002.川原町【提】</t>
    <phoneticPr fontId="2"/>
  </si>
  <si>
    <t>003.大坪【提】</t>
    <phoneticPr fontId="2"/>
  </si>
  <si>
    <t>004.上町【提】</t>
    <phoneticPr fontId="2"/>
  </si>
  <si>
    <t>005.平福【提】</t>
    <phoneticPr fontId="2"/>
  </si>
  <si>
    <t>006.福澤【提】</t>
    <phoneticPr fontId="2"/>
  </si>
  <si>
    <t>007.東中山【提】</t>
    <phoneticPr fontId="2"/>
  </si>
  <si>
    <t>008.中土居【提】</t>
    <phoneticPr fontId="2"/>
  </si>
  <si>
    <t>009.奥海【提】</t>
    <phoneticPr fontId="2"/>
  </si>
  <si>
    <t>010.桑村【提】</t>
    <phoneticPr fontId="2"/>
  </si>
  <si>
    <t>不検出</t>
  </si>
  <si>
    <t>異常なし</t>
  </si>
  <si>
    <t>不検出</t>
    <phoneticPr fontId="2"/>
  </si>
  <si>
    <t>異常なし</t>
    <phoneticPr fontId="2"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</si>
  <si>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</si>
  <si>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</si>
  <si>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</si>
  <si>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</si>
  <si>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</si>
  <si>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</si>
  <si>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</si>
  <si>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</si>
  <si>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</si>
  <si>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</si>
  <si>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</si>
  <si>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</si>
  <si>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</si>
  <si>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</si>
  <si>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</si>
  <si>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0.05未満</t>
    <phoneticPr fontId="2"/>
  </si>
  <si>
    <t>0.004未満</t>
  </si>
  <si>
    <t>0.003未満</t>
  </si>
  <si>
    <t>令和６年度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</si>
  <si>
    <t>令和６年度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</si>
  <si>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令和６年度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</si>
  <si>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令和６年度　佐用地区　佐用簡易水道　上町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カミ</t>
    </rPh>
    <rPh sb="19" eb="20">
      <t>マチ</t>
    </rPh>
    <phoneticPr fontId="4"/>
  </si>
  <si>
    <t>令和６年度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</si>
  <si>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令和６年度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</si>
  <si>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令和６年度　佐用地区　中部簡易水道　東中山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ヒガシ</t>
    </rPh>
    <rPh sb="19" eb="21">
      <t>ナカヤマ</t>
    </rPh>
    <phoneticPr fontId="4"/>
  </si>
  <si>
    <t>令和６年度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</si>
  <si>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令和６年度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</si>
  <si>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令和６年度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</si>
</sst>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000"/>
    <numFmt numFmtId="178" formatCode="0.00000"/>
    <numFmt numFmtId="179" formatCode="0.000"/>
    <numFmt numFmtId="180" formatCode="0.00_ "/>
    <numFmt numFmtId="181" formatCode="0.0_ "/>
    <numFmt numFmtId="182" formatCode="0.000000"/>
    <numFmt numFmtId="183" formatCode="0.000_ "/>
    <numFmt numFmtId="184" formatCode="0.000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76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2" borderId="16" xfId="1" applyFont="1" applyFill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1" fontId="1" fillId="0" borderId="18" xfId="1" applyNumberFormat="1" applyFont="1" applyBorder="1" applyAlignment="1" applyProtection="1">
      <alignment horizontal="center"/>
      <protection locked="0"/>
    </xf>
    <xf numFmtId="181" fontId="1" fillId="0" borderId="16" xfId="1" applyNumberFormat="1" applyFont="1" applyBorder="1" applyAlignment="1" applyProtection="1">
      <alignment horizontal="center"/>
      <protection locked="0"/>
    </xf>
    <xf numFmtId="181" fontId="1" fillId="0" borderId="19" xfId="1" applyNumberFormat="1" applyFont="1" applyBorder="1" applyAlignment="1" applyProtection="1">
      <alignment horizontal="center"/>
      <protection locked="0"/>
    </xf>
    <xf numFmtId="181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1" fontId="1" fillId="0" borderId="22" xfId="1" applyNumberFormat="1" applyFont="1" applyBorder="1" applyAlignment="1" applyProtection="1">
      <alignment horizontal="center"/>
      <protection locked="0"/>
    </xf>
    <xf numFmtId="181" fontId="1" fillId="0" borderId="9" xfId="1" applyNumberFormat="1" applyFont="1" applyBorder="1" applyAlignment="1" applyProtection="1">
      <alignment horizontal="center"/>
      <protection locked="0"/>
    </xf>
    <xf numFmtId="181" fontId="1" fillId="0" borderId="23" xfId="1" applyNumberFormat="1" applyFont="1" applyBorder="1" applyAlignment="1" applyProtection="1">
      <alignment horizontal="center"/>
      <protection locked="0"/>
    </xf>
    <xf numFmtId="181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3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6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6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56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56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183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14" xfId="1" applyNumberFormat="1" applyFont="1" applyBorder="1" applyAlignment="1">
      <alignment horizontal="right"/>
    </xf>
    <xf numFmtId="183" fontId="1" fillId="0" borderId="56" xfId="1" applyNumberFormat="1" applyFont="1" applyBorder="1" applyAlignment="1">
      <alignment horizontal="right"/>
    </xf>
    <xf numFmtId="0" fontId="1" fillId="2" borderId="0" xfId="1" applyFont="1" applyFill="1" applyProtection="1"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6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2" fontId="1" fillId="0" borderId="0" xfId="1" applyNumberFormat="1" applyFont="1" applyProtection="1">
      <protection locked="0"/>
    </xf>
    <xf numFmtId="176" fontId="1" fillId="0" borderId="14" xfId="1" applyNumberFormat="1" applyFont="1" applyBorder="1" applyAlignment="1">
      <alignment horizontal="right"/>
    </xf>
    <xf numFmtId="176" fontId="1" fillId="0" borderId="56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77" fontId="1" fillId="0" borderId="0" xfId="1" applyNumberFormat="1" applyFont="1" applyProtection="1">
      <protection locked="0"/>
    </xf>
    <xf numFmtId="2" fontId="1" fillId="0" borderId="14" xfId="1" applyNumberFormat="1" applyFont="1" applyBorder="1" applyAlignment="1">
      <alignment horizontal="right"/>
    </xf>
    <xf numFmtId="179" fontId="1" fillId="0" borderId="0" xfId="1" applyNumberFormat="1" applyFont="1" applyProtection="1">
      <protection locked="0"/>
    </xf>
    <xf numFmtId="2" fontId="1" fillId="0" borderId="56" xfId="1" applyNumberFormat="1" applyFont="1" applyBorder="1" applyAlignment="1">
      <alignment horizontal="right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56" xfId="1" applyNumberFormat="1" applyFont="1" applyBorder="1" applyAlignment="1">
      <alignment horizontal="right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2" fontId="1" fillId="0" borderId="14" xfId="1" applyNumberFormat="1" applyFont="1" applyBorder="1" applyAlignment="1">
      <alignment horizontal="right"/>
    </xf>
    <xf numFmtId="182" fontId="1" fillId="0" borderId="56" xfId="1" applyNumberFormat="1" applyFont="1" applyBorder="1" applyAlignment="1">
      <alignment horizontal="right"/>
    </xf>
    <xf numFmtId="182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50" xfId="1" applyNumberFormat="1" applyFont="1" applyBorder="1" applyAlignment="1" applyProtection="1">
      <alignment horizontal="right" shrinkToFit="1"/>
      <protection locked="0"/>
    </xf>
    <xf numFmtId="1" fontId="1" fillId="0" borderId="16" xfId="1" applyNumberFormat="1" applyFont="1" applyBorder="1" applyAlignment="1" applyProtection="1">
      <alignment horizontal="right" shrinkToFit="1"/>
      <protection locked="0"/>
    </xf>
    <xf numFmtId="1" fontId="1" fillId="0" borderId="12" xfId="1" applyNumberFormat="1" applyFont="1" applyBorder="1" applyAlignment="1" applyProtection="1">
      <alignment horizontal="right" shrinkToFit="1"/>
      <protection locked="0"/>
    </xf>
    <xf numFmtId="0" fontId="1" fillId="0" borderId="50" xfId="1" applyFont="1" applyBorder="1" applyAlignment="1" applyProtection="1">
      <alignment horizontal="right" shrinkToFit="1"/>
      <protection locked="0"/>
    </xf>
    <xf numFmtId="0" fontId="1" fillId="0" borderId="12" xfId="1" applyFont="1" applyBorder="1" applyAlignment="1" applyProtection="1">
      <alignment horizontal="right" shrinkToFit="1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51" xfId="1" applyFont="1" applyBorder="1" applyAlignment="1" applyProtection="1">
      <alignment horizontal="right" shrinkToFit="1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177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4" xfId="1" applyNumberFormat="1" applyFont="1" applyBorder="1" applyAlignment="1">
      <alignment horizontal="right"/>
    </xf>
    <xf numFmtId="176" fontId="1" fillId="0" borderId="5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1" fontId="1" fillId="0" borderId="45" xfId="1" applyNumberFormat="1" applyFont="1" applyBorder="1" applyAlignment="1" applyProtection="1">
      <alignment horizontal="right" shrinkToFit="1"/>
      <protection locked="0"/>
    </xf>
    <xf numFmtId="181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81" fontId="1" fillId="0" borderId="55" xfId="1" applyNumberFormat="1" applyFont="1" applyBorder="1" applyAlignment="1">
      <alignment horizontal="right"/>
    </xf>
    <xf numFmtId="181" fontId="1" fillId="0" borderId="4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0" xfId="1" applyFont="1"/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2" borderId="16" xfId="1" applyFont="1" applyFill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60" xfId="1" applyFont="1" applyBorder="1" applyAlignment="1">
      <alignment horizontal="center"/>
    </xf>
    <xf numFmtId="0" fontId="1" fillId="0" borderId="56" xfId="1" applyFont="1" applyBorder="1" applyAlignment="1">
      <alignment horizontal="center"/>
    </xf>
    <xf numFmtId="181" fontId="1" fillId="0" borderId="60" xfId="1" applyNumberFormat="1" applyFont="1" applyBorder="1" applyAlignment="1">
      <alignment horizontal="center"/>
    </xf>
    <xf numFmtId="181" fontId="1" fillId="0" borderId="56" xfId="1" applyNumberFormat="1" applyFont="1" applyBorder="1" applyAlignment="1">
      <alignment horizontal="center"/>
    </xf>
    <xf numFmtId="181" fontId="1" fillId="0" borderId="61" xfId="1" applyNumberFormat="1" applyFont="1" applyBorder="1" applyAlignment="1">
      <alignment horizontal="center"/>
    </xf>
    <xf numFmtId="181" fontId="1" fillId="0" borderId="63" xfId="1" applyNumberFormat="1" applyFont="1" applyBorder="1" applyAlignment="1">
      <alignment horizontal="center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181" fontId="1" fillId="0" borderId="48" xfId="1" quotePrefix="1" applyNumberFormat="1" applyFont="1" applyBorder="1" applyAlignment="1" applyProtection="1">
      <alignment horizontal="right" vertical="center"/>
      <protection locked="0"/>
    </xf>
    <xf numFmtId="181" fontId="1" fillId="0" borderId="0" xfId="1" applyNumberFormat="1" applyFont="1" applyProtection="1">
      <protection locked="0"/>
    </xf>
    <xf numFmtId="1" fontId="1" fillId="0" borderId="30" xfId="1" applyNumberFormat="1" applyFont="1" applyBorder="1" applyAlignment="1">
      <alignment horizontal="right"/>
    </xf>
    <xf numFmtId="0" fontId="1" fillId="0" borderId="64" xfId="1" applyFont="1" applyBorder="1" applyAlignment="1">
      <alignment horizontal="right"/>
    </xf>
    <xf numFmtId="177" fontId="1" fillId="0" borderId="64" xfId="1" applyNumberFormat="1" applyFont="1" applyBorder="1" applyAlignment="1">
      <alignment horizontal="right"/>
    </xf>
    <xf numFmtId="178" fontId="1" fillId="0" borderId="64" xfId="1" applyNumberFormat="1" applyFont="1" applyBorder="1" applyAlignment="1">
      <alignment horizontal="right"/>
    </xf>
    <xf numFmtId="179" fontId="1" fillId="0" borderId="64" xfId="1" applyNumberFormat="1" applyFont="1" applyBorder="1" applyAlignment="1">
      <alignment horizontal="right"/>
    </xf>
    <xf numFmtId="180" fontId="1" fillId="0" borderId="64" xfId="1" applyNumberFormat="1" applyFont="1" applyBorder="1" applyAlignment="1">
      <alignment horizontal="right"/>
    </xf>
    <xf numFmtId="176" fontId="1" fillId="0" borderId="64" xfId="1" applyNumberFormat="1" applyFont="1" applyBorder="1" applyAlignment="1">
      <alignment horizontal="right"/>
    </xf>
    <xf numFmtId="183" fontId="1" fillId="0" borderId="64" xfId="1" applyNumberFormat="1" applyFont="1" applyBorder="1" applyAlignment="1">
      <alignment horizontal="right"/>
    </xf>
    <xf numFmtId="2" fontId="1" fillId="0" borderId="64" xfId="1" applyNumberFormat="1" applyFont="1" applyBorder="1" applyAlignment="1">
      <alignment horizontal="right"/>
    </xf>
    <xf numFmtId="181" fontId="1" fillId="0" borderId="64" xfId="1" applyNumberFormat="1" applyFont="1" applyBorder="1" applyAlignment="1">
      <alignment horizontal="right"/>
    </xf>
    <xf numFmtId="1" fontId="1" fillId="0" borderId="64" xfId="1" applyNumberFormat="1" applyFont="1" applyBorder="1" applyAlignment="1">
      <alignment horizontal="right"/>
    </xf>
    <xf numFmtId="184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64" xfId="1" applyNumberFormat="1" applyFont="1" applyBorder="1" applyAlignment="1">
      <alignment horizontal="right"/>
    </xf>
    <xf numFmtId="182" fontId="1" fillId="0" borderId="64" xfId="1" applyNumberFormat="1" applyFont="1" applyBorder="1" applyAlignment="1">
      <alignment horizontal="right"/>
    </xf>
    <xf numFmtId="176" fontId="1" fillId="0" borderId="65" xfId="1" applyNumberFormat="1" applyFont="1" applyBorder="1" applyAlignment="1">
      <alignment horizontal="right"/>
    </xf>
    <xf numFmtId="181" fontId="1" fillId="0" borderId="66" xfId="1" applyNumberFormat="1" applyFont="1" applyBorder="1" applyAlignment="1">
      <alignment horizontal="right"/>
    </xf>
    <xf numFmtId="184" fontId="1" fillId="0" borderId="56" xfId="1" applyNumberFormat="1" applyFont="1" applyBorder="1" applyAlignment="1">
      <alignment horizontal="right"/>
    </xf>
    <xf numFmtId="0" fontId="1" fillId="0" borderId="11" xfId="1" applyFont="1" applyBorder="1" applyAlignment="1" applyProtection="1">
      <alignment horizontal="right" shrinkToFit="1"/>
      <protection locked="0"/>
    </xf>
    <xf numFmtId="14" fontId="1" fillId="0" borderId="49" xfId="1" applyNumberFormat="1" applyFont="1" applyBorder="1" applyAlignment="1" applyProtection="1">
      <alignment horizontal="center"/>
      <protection locked="0"/>
    </xf>
    <xf numFmtId="14" fontId="1" fillId="0" borderId="15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right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8C6F67AC-2981-420A-903A-D9D80CB7B0AC}"/>
  </cellStyles>
  <dxfs count="1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8"/>
  <sheetViews>
    <sheetView showGridLines="0"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2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2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2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2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2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2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2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2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2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2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2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2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2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2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2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2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2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2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2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2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2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2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2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2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2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2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2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2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2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2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2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2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2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2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2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2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2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2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2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2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2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2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2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2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2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2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2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2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2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2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2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2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2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2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2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2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2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2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2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2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2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2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2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2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200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199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13.5</v>
      </c>
      <c r="G5" s="35">
        <v>18</v>
      </c>
      <c r="H5" s="35">
        <v>21.5</v>
      </c>
      <c r="I5" s="35">
        <v>23</v>
      </c>
      <c r="J5" s="35">
        <v>29.5</v>
      </c>
      <c r="K5" s="35">
        <v>28</v>
      </c>
      <c r="L5" s="35">
        <v>27</v>
      </c>
      <c r="M5" s="35">
        <v>20.5</v>
      </c>
      <c r="N5" s="35">
        <v>14.5</v>
      </c>
      <c r="O5" s="35"/>
      <c r="P5" s="35"/>
      <c r="Q5" s="36"/>
      <c r="R5" s="37">
        <v>13.5</v>
      </c>
      <c r="S5" s="37">
        <v>29.5</v>
      </c>
      <c r="T5" s="37">
        <v>21.722222222222221</v>
      </c>
    </row>
    <row r="6" spans="1:31" ht="14.25" thickBot="1" x14ac:dyDescent="0.2">
      <c r="B6" s="38" t="s">
        <v>21</v>
      </c>
      <c r="C6" s="39"/>
      <c r="D6" s="40" t="s">
        <v>19</v>
      </c>
      <c r="E6" s="41" t="s">
        <v>19</v>
      </c>
      <c r="F6" s="42">
        <v>11.5</v>
      </c>
      <c r="G6" s="43">
        <v>15.5</v>
      </c>
      <c r="H6" s="43">
        <v>23</v>
      </c>
      <c r="I6" s="43">
        <v>25.5</v>
      </c>
      <c r="J6" s="43">
        <v>30</v>
      </c>
      <c r="K6" s="43">
        <v>26</v>
      </c>
      <c r="L6" s="43">
        <v>22</v>
      </c>
      <c r="M6" s="43">
        <v>15</v>
      </c>
      <c r="N6" s="43">
        <v>9.5</v>
      </c>
      <c r="O6" s="43"/>
      <c r="P6" s="43"/>
      <c r="Q6" s="44"/>
      <c r="R6" s="45">
        <v>9.5</v>
      </c>
      <c r="S6" s="45">
        <v>30</v>
      </c>
      <c r="T6" s="45">
        <v>19.777777777777779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>12-(W7+X7)</f>
        <v>0</v>
      </c>
      <c r="Z7" s="19">
        <f t="shared" ref="Z7:Z58" si="2">MIN(F7:Q7)</f>
        <v>0</v>
      </c>
      <c r="AA7" s="19">
        <f t="shared" ref="AA7:AA58" si="3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ref="Y8:Y58" si="4">12-(W8+X8)</f>
        <v>0</v>
      </c>
      <c r="Z8" s="19">
        <f t="shared" si="2"/>
        <v>0</v>
      </c>
      <c r="AA8" s="19">
        <f t="shared" si="3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61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4"/>
        <v>0</v>
      </c>
      <c r="Z9" s="19">
        <f t="shared" si="2"/>
        <v>0</v>
      </c>
      <c r="AA9" s="19">
        <f t="shared" si="3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61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4"/>
        <v>0</v>
      </c>
      <c r="Z10" s="19">
        <f t="shared" si="2"/>
        <v>0</v>
      </c>
      <c r="AA10" s="19">
        <f t="shared" si="3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61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4"/>
        <v>0</v>
      </c>
      <c r="Z11" s="19">
        <f t="shared" si="2"/>
        <v>0</v>
      </c>
      <c r="AA11" s="19">
        <f t="shared" si="3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61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4"/>
        <v>0</v>
      </c>
      <c r="Z12" s="19">
        <f t="shared" si="2"/>
        <v>0</v>
      </c>
      <c r="AA12" s="19">
        <f t="shared" si="3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79">
        <v>1E-3</v>
      </c>
      <c r="I13" s="61"/>
      <c r="J13" s="61"/>
      <c r="K13" s="79">
        <v>2E-3</v>
      </c>
      <c r="L13" s="61"/>
      <c r="M13" s="61"/>
      <c r="N13" s="79">
        <v>1E-3</v>
      </c>
      <c r="O13" s="62"/>
      <c r="P13" s="62"/>
      <c r="Q13" s="63"/>
      <c r="R13" s="80">
        <v>1E-3</v>
      </c>
      <c r="S13" s="81">
        <v>2E-3</v>
      </c>
      <c r="T13" s="78">
        <v>1.3333333333333333E-3</v>
      </c>
      <c r="V13" s="19" t="s">
        <v>40</v>
      </c>
      <c r="W13" s="19">
        <f t="shared" si="0"/>
        <v>0</v>
      </c>
      <c r="X13" s="19">
        <f t="shared" si="1"/>
        <v>9</v>
      </c>
      <c r="Y13" s="19">
        <f t="shared" si="4"/>
        <v>3</v>
      </c>
      <c r="Z13" s="19">
        <f t="shared" si="2"/>
        <v>1E-3</v>
      </c>
      <c r="AA13" s="19">
        <f t="shared" si="3"/>
        <v>2E-3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61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4"/>
        <v>0</v>
      </c>
      <c r="Z14" s="19">
        <f t="shared" si="2"/>
        <v>0</v>
      </c>
      <c r="AA14" s="19">
        <f t="shared" si="3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61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4"/>
        <v>0</v>
      </c>
      <c r="Z15" s="19">
        <f t="shared" si="2"/>
        <v>0</v>
      </c>
      <c r="AA15" s="19">
        <f t="shared" si="3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61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4"/>
        <v>0</v>
      </c>
      <c r="Z16" s="19">
        <f t="shared" si="2"/>
        <v>0</v>
      </c>
      <c r="AA16" s="19">
        <f t="shared" si="3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1.33</v>
      </c>
      <c r="I17" s="61"/>
      <c r="J17" s="61"/>
      <c r="K17" s="83">
        <v>1.54</v>
      </c>
      <c r="L17" s="61"/>
      <c r="M17" s="61"/>
      <c r="N17" s="83">
        <v>0.94</v>
      </c>
      <c r="O17" s="62"/>
      <c r="P17" s="62"/>
      <c r="Q17" s="63"/>
      <c r="R17" s="84">
        <v>0.94</v>
      </c>
      <c r="S17" s="85">
        <v>1.54</v>
      </c>
      <c r="T17" s="86">
        <v>1.27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4"/>
        <v>3</v>
      </c>
      <c r="Z17" s="87">
        <f t="shared" si="2"/>
        <v>0.94</v>
      </c>
      <c r="AA17" s="19">
        <f t="shared" si="3"/>
        <v>1.54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0.11</v>
      </c>
      <c r="I18" s="61"/>
      <c r="J18" s="61"/>
      <c r="K18" s="83">
        <v>0.11</v>
      </c>
      <c r="L18" s="61"/>
      <c r="M18" s="61"/>
      <c r="N18" s="83">
        <v>0.1</v>
      </c>
      <c r="O18" s="62"/>
      <c r="P18" s="62"/>
      <c r="Q18" s="63"/>
      <c r="R18" s="84">
        <v>0.1</v>
      </c>
      <c r="S18" s="85">
        <v>0.11</v>
      </c>
      <c r="T18" s="86">
        <v>0.10666666666666667</v>
      </c>
      <c r="V18" s="19" t="s">
        <v>60</v>
      </c>
      <c r="W18" s="19">
        <f t="shared" si="0"/>
        <v>0</v>
      </c>
      <c r="X18" s="19">
        <f t="shared" si="1"/>
        <v>9</v>
      </c>
      <c r="Y18" s="19">
        <f t="shared" si="4"/>
        <v>3</v>
      </c>
      <c r="Z18" s="87">
        <f t="shared" si="2"/>
        <v>0.1</v>
      </c>
      <c r="AA18" s="19">
        <f t="shared" si="3"/>
        <v>0.11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61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4"/>
        <v>0</v>
      </c>
      <c r="Z19" s="19">
        <f t="shared" si="2"/>
        <v>0</v>
      </c>
      <c r="AA19" s="19">
        <f t="shared" si="3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61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4"/>
        <v>0</v>
      </c>
      <c r="Z20" s="91">
        <f t="shared" si="2"/>
        <v>0</v>
      </c>
      <c r="AA20" s="19">
        <f t="shared" si="3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61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4"/>
        <v>0</v>
      </c>
      <c r="Z21" s="19">
        <f t="shared" si="2"/>
        <v>0</v>
      </c>
      <c r="AA21" s="19">
        <f t="shared" si="3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61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4"/>
        <v>0</v>
      </c>
      <c r="Z22" s="19">
        <f t="shared" si="2"/>
        <v>0</v>
      </c>
      <c r="AA22" s="19">
        <f t="shared" si="3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61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4"/>
        <v>0</v>
      </c>
      <c r="Z23" s="19">
        <f t="shared" si="2"/>
        <v>0</v>
      </c>
      <c r="AA23" s="19">
        <f t="shared" si="3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61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4"/>
        <v>0</v>
      </c>
      <c r="Z24" s="19">
        <f t="shared" si="2"/>
        <v>0</v>
      </c>
      <c r="AA24" s="19">
        <f t="shared" si="3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61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4"/>
        <v>0</v>
      </c>
      <c r="Z25" s="19">
        <f t="shared" si="2"/>
        <v>0</v>
      </c>
      <c r="AA25" s="19">
        <f t="shared" si="3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61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4"/>
        <v>0</v>
      </c>
      <c r="Z26" s="19">
        <f t="shared" si="2"/>
        <v>0</v>
      </c>
      <c r="AA26" s="19">
        <f t="shared" si="3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0.1</v>
      </c>
      <c r="L27" s="61"/>
      <c r="M27" s="61"/>
      <c r="N27" s="69" t="s">
        <v>83</v>
      </c>
      <c r="O27" s="62"/>
      <c r="P27" s="62"/>
      <c r="Q27" s="63"/>
      <c r="R27" s="92" t="s">
        <v>222</v>
      </c>
      <c r="S27" s="85">
        <v>0.1</v>
      </c>
      <c r="T27" s="86" t="s">
        <v>222</v>
      </c>
      <c r="V27" s="19" t="s">
        <v>83</v>
      </c>
      <c r="W27" s="19">
        <f t="shared" si="0"/>
        <v>2</v>
      </c>
      <c r="X27" s="19">
        <f t="shared" si="1"/>
        <v>9</v>
      </c>
      <c r="Y27" s="19">
        <f t="shared" si="4"/>
        <v>1</v>
      </c>
      <c r="Z27" s="19">
        <f t="shared" si="2"/>
        <v>0.1</v>
      </c>
      <c r="AA27" s="19">
        <f t="shared" si="3"/>
        <v>0.1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61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4"/>
        <v>0</v>
      </c>
      <c r="Z28" s="19">
        <f t="shared" si="2"/>
        <v>0</v>
      </c>
      <c r="AA28" s="19">
        <f t="shared" si="3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5.0000000000000001E-3</v>
      </c>
      <c r="I29" s="61"/>
      <c r="J29" s="61"/>
      <c r="K29" s="79">
        <v>4.0000000000000001E-3</v>
      </c>
      <c r="L29" s="61"/>
      <c r="M29" s="61"/>
      <c r="N29" s="79">
        <v>2E-3</v>
      </c>
      <c r="O29" s="62"/>
      <c r="P29" s="62"/>
      <c r="Q29" s="63"/>
      <c r="R29" s="80">
        <v>2E-3</v>
      </c>
      <c r="S29" s="81">
        <v>5.0000000000000001E-3</v>
      </c>
      <c r="T29" s="78">
        <v>3.666666666666667E-3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4"/>
        <v>3</v>
      </c>
      <c r="Z29" s="19">
        <f t="shared" si="2"/>
        <v>2E-3</v>
      </c>
      <c r="AA29" s="19">
        <f t="shared" si="3"/>
        <v>5.0000000000000001E-3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9" t="s">
        <v>223</v>
      </c>
      <c r="I30" s="61"/>
      <c r="J30" s="61"/>
      <c r="K30" s="79">
        <v>3.0000000000000001E-3</v>
      </c>
      <c r="L30" s="61"/>
      <c r="M30" s="61"/>
      <c r="N30" s="69" t="s">
        <v>232</v>
      </c>
      <c r="O30" s="62"/>
      <c r="P30" s="62"/>
      <c r="Q30" s="63"/>
      <c r="R30" s="76" t="s">
        <v>223</v>
      </c>
      <c r="S30" s="81">
        <v>3.0000000000000001E-3</v>
      </c>
      <c r="T30" s="78" t="s">
        <v>223</v>
      </c>
      <c r="V30" s="19" t="s">
        <v>90</v>
      </c>
      <c r="W30" s="19">
        <f t="shared" si="0"/>
        <v>2</v>
      </c>
      <c r="X30" s="19">
        <f t="shared" si="1"/>
        <v>9</v>
      </c>
      <c r="Y30" s="19">
        <f t="shared" si="4"/>
        <v>1</v>
      </c>
      <c r="Z30" s="19">
        <f t="shared" si="2"/>
        <v>3.0000000000000001E-3</v>
      </c>
      <c r="AA30" s="19">
        <f t="shared" si="3"/>
        <v>3.0000000000000001E-3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79">
        <v>1E-3</v>
      </c>
      <c r="I31" s="61"/>
      <c r="J31" s="61"/>
      <c r="K31" s="79">
        <v>2E-3</v>
      </c>
      <c r="L31" s="61"/>
      <c r="M31" s="61"/>
      <c r="N31" s="79">
        <v>1E-3</v>
      </c>
      <c r="O31" s="62"/>
      <c r="P31" s="62"/>
      <c r="Q31" s="63"/>
      <c r="R31" s="80">
        <v>1E-3</v>
      </c>
      <c r="S31" s="81">
        <v>2E-3</v>
      </c>
      <c r="T31" s="78">
        <v>1.3333333333333333E-3</v>
      </c>
      <c r="V31" s="19" t="s">
        <v>40</v>
      </c>
      <c r="W31" s="19">
        <f t="shared" si="0"/>
        <v>0</v>
      </c>
      <c r="X31" s="19">
        <f t="shared" si="1"/>
        <v>9</v>
      </c>
      <c r="Y31" s="19">
        <f t="shared" si="4"/>
        <v>3</v>
      </c>
      <c r="Z31" s="19">
        <f t="shared" si="2"/>
        <v>1E-3</v>
      </c>
      <c r="AA31" s="19">
        <f t="shared" si="3"/>
        <v>2E-3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61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4"/>
        <v>0</v>
      </c>
      <c r="Z32" s="19">
        <f t="shared" si="2"/>
        <v>0</v>
      </c>
      <c r="AA32" s="19">
        <f t="shared" si="3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8.9999999999999993E-3</v>
      </c>
      <c r="I33" s="61"/>
      <c r="J33" s="61"/>
      <c r="K33" s="79">
        <v>0.01</v>
      </c>
      <c r="L33" s="61"/>
      <c r="M33" s="61"/>
      <c r="N33" s="79">
        <v>5.0000000000000001E-3</v>
      </c>
      <c r="O33" s="62"/>
      <c r="P33" s="62"/>
      <c r="Q33" s="63"/>
      <c r="R33" s="80">
        <v>5.0000000000000001E-3</v>
      </c>
      <c r="S33" s="81">
        <v>0.01</v>
      </c>
      <c r="T33" s="78">
        <v>8.0000000000000002E-3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4"/>
        <v>3</v>
      </c>
      <c r="Z33" s="93">
        <f t="shared" si="2"/>
        <v>5.0000000000000001E-3</v>
      </c>
      <c r="AA33" s="19">
        <f t="shared" si="3"/>
        <v>0.01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69" t="s">
        <v>223</v>
      </c>
      <c r="I34" s="61"/>
      <c r="J34" s="61"/>
      <c r="K34" s="69" t="s">
        <v>223</v>
      </c>
      <c r="L34" s="61"/>
      <c r="M34" s="61"/>
      <c r="N34" s="69" t="s">
        <v>232</v>
      </c>
      <c r="O34" s="62"/>
      <c r="P34" s="62"/>
      <c r="Q34" s="63"/>
      <c r="R34" s="76" t="s">
        <v>223</v>
      </c>
      <c r="S34" s="77" t="s">
        <v>223</v>
      </c>
      <c r="T34" s="78" t="s">
        <v>223</v>
      </c>
      <c r="V34" s="19" t="s">
        <v>90</v>
      </c>
      <c r="W34" s="19">
        <f t="shared" si="0"/>
        <v>3</v>
      </c>
      <c r="X34" s="19">
        <f t="shared" si="1"/>
        <v>9</v>
      </c>
      <c r="Y34" s="19">
        <f t="shared" si="4"/>
        <v>0</v>
      </c>
      <c r="Z34" s="19">
        <f t="shared" si="2"/>
        <v>0</v>
      </c>
      <c r="AA34" s="19">
        <f t="shared" si="3"/>
        <v>0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3.0000000000000001E-3</v>
      </c>
      <c r="I35" s="61"/>
      <c r="J35" s="61"/>
      <c r="K35" s="79">
        <v>4.0000000000000001E-3</v>
      </c>
      <c r="L35" s="61"/>
      <c r="M35" s="61"/>
      <c r="N35" s="79">
        <v>2E-3</v>
      </c>
      <c r="O35" s="62"/>
      <c r="P35" s="62"/>
      <c r="Q35" s="63"/>
      <c r="R35" s="80">
        <v>2E-3</v>
      </c>
      <c r="S35" s="81">
        <v>4.0000000000000001E-3</v>
      </c>
      <c r="T35" s="78">
        <v>3.0000000000000005E-3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4"/>
        <v>3</v>
      </c>
      <c r="Z35" s="19">
        <f t="shared" si="2"/>
        <v>2E-3</v>
      </c>
      <c r="AA35" s="19">
        <f t="shared" si="3"/>
        <v>4.0000000000000001E-3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61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4"/>
        <v>0</v>
      </c>
      <c r="Z36" s="19">
        <f t="shared" si="2"/>
        <v>0</v>
      </c>
      <c r="AA36" s="19">
        <f t="shared" si="3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61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4"/>
        <v>0</v>
      </c>
      <c r="Z37" s="19">
        <f t="shared" si="2"/>
        <v>0</v>
      </c>
      <c r="AA37" s="19">
        <f t="shared" si="3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61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4"/>
        <v>0</v>
      </c>
      <c r="Z38" s="19">
        <f t="shared" si="2"/>
        <v>0</v>
      </c>
      <c r="AA38" s="19">
        <f t="shared" si="3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9" t="s">
        <v>225</v>
      </c>
      <c r="I39" s="61"/>
      <c r="J39" s="61"/>
      <c r="K39" s="69" t="s">
        <v>225</v>
      </c>
      <c r="L39" s="61"/>
      <c r="M39" s="61"/>
      <c r="N39" s="69" t="s">
        <v>106</v>
      </c>
      <c r="O39" s="62"/>
      <c r="P39" s="62"/>
      <c r="Q39" s="63"/>
      <c r="R39" s="92" t="s">
        <v>225</v>
      </c>
      <c r="S39" s="94" t="s">
        <v>225</v>
      </c>
      <c r="T39" s="86" t="s">
        <v>225</v>
      </c>
      <c r="V39" s="19" t="s">
        <v>106</v>
      </c>
      <c r="W39" s="19">
        <f t="shared" si="0"/>
        <v>3</v>
      </c>
      <c r="X39" s="19">
        <f t="shared" si="1"/>
        <v>9</v>
      </c>
      <c r="Y39" s="19">
        <f t="shared" si="4"/>
        <v>0</v>
      </c>
      <c r="Z39" s="19">
        <f t="shared" si="2"/>
        <v>0</v>
      </c>
      <c r="AA39" s="19">
        <f t="shared" si="3"/>
        <v>0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61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4"/>
        <v>0</v>
      </c>
      <c r="Z40" s="19">
        <f t="shared" si="2"/>
        <v>0</v>
      </c>
      <c r="AA40" s="19">
        <f t="shared" si="3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61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4"/>
        <v>0</v>
      </c>
      <c r="Z41" s="19">
        <f t="shared" si="2"/>
        <v>0</v>
      </c>
      <c r="AA41" s="19">
        <f t="shared" si="3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7.4</v>
      </c>
      <c r="I42" s="61"/>
      <c r="J42" s="61"/>
      <c r="K42" s="95">
        <v>7.9</v>
      </c>
      <c r="L42" s="61"/>
      <c r="M42" s="61"/>
      <c r="N42" s="95">
        <v>7.1</v>
      </c>
      <c r="O42" s="62"/>
      <c r="P42" s="62"/>
      <c r="Q42" s="63"/>
      <c r="R42" s="96">
        <v>7.1</v>
      </c>
      <c r="S42" s="97">
        <v>7.9</v>
      </c>
      <c r="T42" s="90">
        <v>7.4666666666666659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4"/>
        <v>3</v>
      </c>
      <c r="Z42" s="19">
        <f t="shared" si="2"/>
        <v>7.1</v>
      </c>
      <c r="AA42" s="19">
        <f t="shared" si="3"/>
        <v>7.9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61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4"/>
        <v>0</v>
      </c>
      <c r="Z43" s="19">
        <f t="shared" si="2"/>
        <v>0</v>
      </c>
      <c r="AA43" s="19">
        <f t="shared" si="3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10.3</v>
      </c>
      <c r="G44" s="95">
        <v>7.7</v>
      </c>
      <c r="H44" s="95">
        <v>7.5</v>
      </c>
      <c r="I44" s="95">
        <v>5.7</v>
      </c>
      <c r="J44" s="95">
        <v>6.3</v>
      </c>
      <c r="K44" s="95">
        <v>5.9</v>
      </c>
      <c r="L44" s="95">
        <v>6.8</v>
      </c>
      <c r="M44" s="95">
        <v>5.9</v>
      </c>
      <c r="N44" s="95">
        <v>6.1</v>
      </c>
      <c r="O44" s="62"/>
      <c r="P44" s="62"/>
      <c r="Q44" s="63"/>
      <c r="R44" s="96">
        <v>5.7</v>
      </c>
      <c r="S44" s="97">
        <v>10.3</v>
      </c>
      <c r="T44" s="90">
        <v>6.9111111111111105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4"/>
        <v>9</v>
      </c>
      <c r="Z44" s="19">
        <f t="shared" si="2"/>
        <v>5.7</v>
      </c>
      <c r="AA44" s="19">
        <f t="shared" si="3"/>
        <v>10.3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59</v>
      </c>
      <c r="I45" s="61"/>
      <c r="J45" s="61"/>
      <c r="K45" s="61">
        <v>75</v>
      </c>
      <c r="L45" s="61"/>
      <c r="M45" s="61"/>
      <c r="N45" s="61">
        <v>56</v>
      </c>
      <c r="O45" s="62"/>
      <c r="P45" s="62"/>
      <c r="Q45" s="63"/>
      <c r="R45" s="99">
        <v>56</v>
      </c>
      <c r="S45" s="100">
        <v>75</v>
      </c>
      <c r="T45" s="101">
        <v>63.333333333333336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4"/>
        <v>3</v>
      </c>
      <c r="Z45" s="19">
        <f t="shared" si="2"/>
        <v>56</v>
      </c>
      <c r="AA45" s="19">
        <f t="shared" si="3"/>
        <v>75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92</v>
      </c>
      <c r="I46" s="61"/>
      <c r="J46" s="61"/>
      <c r="K46" s="61">
        <v>111</v>
      </c>
      <c r="L46" s="61"/>
      <c r="M46" s="61"/>
      <c r="N46" s="61">
        <v>103</v>
      </c>
      <c r="O46" s="62"/>
      <c r="P46" s="62"/>
      <c r="Q46" s="63"/>
      <c r="R46" s="99">
        <v>92</v>
      </c>
      <c r="S46" s="100">
        <v>111</v>
      </c>
      <c r="T46" s="101">
        <v>102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4"/>
        <v>3</v>
      </c>
      <c r="Z46" s="19">
        <f t="shared" si="2"/>
        <v>92</v>
      </c>
      <c r="AA46" s="19">
        <f t="shared" si="3"/>
        <v>111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61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4"/>
        <v>0</v>
      </c>
      <c r="Z47" s="19">
        <f t="shared" si="2"/>
        <v>0</v>
      </c>
      <c r="AA47" s="19">
        <f t="shared" si="3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9" t="s">
        <v>228</v>
      </c>
      <c r="I48" s="69" t="s">
        <v>228</v>
      </c>
      <c r="J48" s="69" t="s">
        <v>228</v>
      </c>
      <c r="K48" s="69" t="s">
        <v>228</v>
      </c>
      <c r="L48" s="61"/>
      <c r="M48" s="61"/>
      <c r="N48" s="69" t="s">
        <v>132</v>
      </c>
      <c r="O48" s="62"/>
      <c r="P48" s="62"/>
      <c r="Q48" s="63"/>
      <c r="R48" s="102" t="s">
        <v>228</v>
      </c>
      <c r="S48" s="103" t="s">
        <v>228</v>
      </c>
      <c r="T48" s="104" t="s">
        <v>228</v>
      </c>
      <c r="V48" s="19" t="s">
        <v>132</v>
      </c>
      <c r="W48" s="19">
        <f t="shared" si="0"/>
        <v>5</v>
      </c>
      <c r="X48" s="19">
        <f t="shared" si="1"/>
        <v>7</v>
      </c>
      <c r="Y48" s="19">
        <f t="shared" si="4"/>
        <v>0</v>
      </c>
      <c r="Z48" s="19">
        <f t="shared" si="2"/>
        <v>0</v>
      </c>
      <c r="AA48" s="19">
        <f t="shared" si="3"/>
        <v>0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61"/>
      <c r="N49" s="69" t="s">
        <v>132</v>
      </c>
      <c r="O49" s="62"/>
      <c r="P49" s="62"/>
      <c r="Q49" s="63"/>
      <c r="R49" s="102" t="s">
        <v>228</v>
      </c>
      <c r="S49" s="103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4"/>
        <v>0</v>
      </c>
      <c r="Z49" s="19">
        <f t="shared" si="2"/>
        <v>0</v>
      </c>
      <c r="AA49" s="19">
        <f t="shared" si="3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61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4"/>
        <v>0</v>
      </c>
      <c r="Z50" s="19">
        <f t="shared" si="2"/>
        <v>0</v>
      </c>
      <c r="AA50" s="19">
        <f t="shared" si="3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61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4"/>
        <v>0</v>
      </c>
      <c r="Z51" s="19">
        <f t="shared" si="2"/>
        <v>0</v>
      </c>
      <c r="AA51" s="19">
        <f t="shared" si="3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0.7</v>
      </c>
      <c r="G52" s="95">
        <v>0.7</v>
      </c>
      <c r="H52" s="95">
        <v>0.7</v>
      </c>
      <c r="I52" s="95">
        <v>0.9</v>
      </c>
      <c r="J52" s="95">
        <v>0.9</v>
      </c>
      <c r="K52" s="95">
        <v>0.9</v>
      </c>
      <c r="L52" s="95">
        <v>0.6</v>
      </c>
      <c r="M52" s="95">
        <v>0.7</v>
      </c>
      <c r="N52" s="95">
        <v>0.6</v>
      </c>
      <c r="O52" s="62"/>
      <c r="P52" s="62"/>
      <c r="Q52" s="63"/>
      <c r="R52" s="96">
        <v>0.6</v>
      </c>
      <c r="S52" s="97">
        <v>0.9</v>
      </c>
      <c r="T52" s="90">
        <v>0.74444444444444435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4"/>
        <v>9</v>
      </c>
      <c r="Z52" s="19">
        <f t="shared" si="2"/>
        <v>0.6</v>
      </c>
      <c r="AA52" s="19">
        <f t="shared" si="3"/>
        <v>0.9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7.15</v>
      </c>
      <c r="G53" s="83">
        <v>7.28</v>
      </c>
      <c r="H53" s="83">
        <v>7.16</v>
      </c>
      <c r="I53" s="83">
        <v>7.12</v>
      </c>
      <c r="J53" s="83">
        <v>7.29</v>
      </c>
      <c r="K53" s="83">
        <v>7.21</v>
      </c>
      <c r="L53" s="83">
        <v>7.34</v>
      </c>
      <c r="M53" s="83">
        <v>7.21</v>
      </c>
      <c r="N53" s="83">
        <v>7.31</v>
      </c>
      <c r="O53" s="62"/>
      <c r="P53" s="62"/>
      <c r="Q53" s="63"/>
      <c r="R53" s="84">
        <v>7.12</v>
      </c>
      <c r="S53" s="85">
        <v>7.34</v>
      </c>
      <c r="T53" s="86">
        <v>7.2299999999999995</v>
      </c>
      <c r="W53" s="19">
        <f t="shared" si="0"/>
        <v>0</v>
      </c>
      <c r="X53" s="19">
        <f t="shared" si="1"/>
        <v>3</v>
      </c>
      <c r="Y53" s="19">
        <f t="shared" si="4"/>
        <v>9</v>
      </c>
      <c r="Z53" s="19">
        <f t="shared" si="2"/>
        <v>7.12</v>
      </c>
      <c r="AA53" s="19">
        <f t="shared" si="3"/>
        <v>7.34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106" t="s">
        <v>214</v>
      </c>
      <c r="G54" s="107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4"/>
        <v>9</v>
      </c>
      <c r="Z54" s="19">
        <f t="shared" si="2"/>
        <v>0</v>
      </c>
      <c r="AA54" s="19">
        <f t="shared" si="3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106" t="s">
        <v>214</v>
      </c>
      <c r="G55" s="108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4"/>
        <v>9</v>
      </c>
      <c r="Z55" s="19">
        <f t="shared" si="2"/>
        <v>0</v>
      </c>
      <c r="AA55" s="19">
        <f t="shared" si="3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109" t="s">
        <v>196</v>
      </c>
      <c r="G56" s="110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4"/>
        <v>0</v>
      </c>
      <c r="Z56" s="19">
        <f t="shared" si="2"/>
        <v>0</v>
      </c>
      <c r="AA56" s="19">
        <f t="shared" si="3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4" t="s">
        <v>197</v>
      </c>
      <c r="G57" s="115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4"/>
        <v>0</v>
      </c>
      <c r="Z57" s="19">
        <f t="shared" si="2"/>
        <v>0</v>
      </c>
      <c r="AA57" s="19">
        <f t="shared" si="3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0.4</v>
      </c>
      <c r="G58" s="124">
        <v>0.5</v>
      </c>
      <c r="H58" s="124">
        <v>0.5</v>
      </c>
      <c r="I58" s="124">
        <v>0.6</v>
      </c>
      <c r="J58" s="124">
        <v>0.5</v>
      </c>
      <c r="K58" s="124">
        <v>0.6</v>
      </c>
      <c r="L58" s="124">
        <v>0.6</v>
      </c>
      <c r="M58" s="124">
        <v>0.6</v>
      </c>
      <c r="N58" s="124">
        <v>0.6</v>
      </c>
      <c r="O58" s="125"/>
      <c r="P58" s="125"/>
      <c r="Q58" s="126"/>
      <c r="R58" s="127">
        <v>0.4</v>
      </c>
      <c r="S58" s="128">
        <v>0.6</v>
      </c>
      <c r="T58" s="129">
        <v>0.5444444444444444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4"/>
        <v>9</v>
      </c>
      <c r="Z58" s="19">
        <f t="shared" si="2"/>
        <v>0.4</v>
      </c>
      <c r="AA58" s="19">
        <f t="shared" si="3"/>
        <v>0.6</v>
      </c>
      <c r="AC58" s="19">
        <v>1</v>
      </c>
    </row>
    <row r="59" spans="1:29" x14ac:dyDescent="0.15">
      <c r="F59" s="130"/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8" t="s">
        <v>3</v>
      </c>
      <c r="G61" s="8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9"/>
      <c r="G62" s="9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t="13.5" hidden="1" customHeight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t="13.5" hidden="1" customHeight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18</v>
      </c>
      <c r="H64" s="35">
        <f t="shared" si="5"/>
        <v>21.5</v>
      </c>
      <c r="I64" s="35">
        <f t="shared" si="5"/>
        <v>23</v>
      </c>
      <c r="J64" s="35">
        <f t="shared" si="5"/>
        <v>29.5</v>
      </c>
      <c r="K64" s="35">
        <f t="shared" si="5"/>
        <v>28</v>
      </c>
      <c r="L64" s="35">
        <f t="shared" si="5"/>
        <v>27</v>
      </c>
      <c r="M64" s="35">
        <f t="shared" si="5"/>
        <v>20.5</v>
      </c>
      <c r="N64" s="35">
        <f t="shared" si="5"/>
        <v>14.5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16.291666666666668</v>
      </c>
    </row>
    <row r="65" spans="2:18" ht="13.5" hidden="1" customHeight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11.5</v>
      </c>
      <c r="G65" s="35">
        <f t="shared" si="5"/>
        <v>15.5</v>
      </c>
      <c r="H65" s="35">
        <f t="shared" si="5"/>
        <v>23</v>
      </c>
      <c r="I65" s="35">
        <f t="shared" si="5"/>
        <v>25.5</v>
      </c>
      <c r="J65" s="35">
        <f t="shared" si="5"/>
        <v>30</v>
      </c>
      <c r="K65" s="35">
        <f t="shared" si="5"/>
        <v>26</v>
      </c>
      <c r="L65" s="35">
        <f t="shared" si="5"/>
        <v>22</v>
      </c>
      <c r="M65" s="35">
        <f t="shared" si="5"/>
        <v>15</v>
      </c>
      <c r="N65" s="35">
        <f t="shared" si="5"/>
        <v>9.5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14.833333333333334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7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2E-3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1.3333333333333333E-3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1.33</v>
      </c>
      <c r="I76" s="137" t="str">
        <f t="shared" si="6"/>
        <v/>
      </c>
      <c r="J76" s="137" t="str">
        <f t="shared" si="6"/>
        <v/>
      </c>
      <c r="K76" s="137">
        <f t="shared" si="6"/>
        <v>1.54</v>
      </c>
      <c r="L76" s="137" t="str">
        <f t="shared" si="6"/>
        <v/>
      </c>
      <c r="M76" s="137" t="str">
        <f t="shared" si="6"/>
        <v/>
      </c>
      <c r="N76" s="137">
        <f t="shared" si="6"/>
        <v>0.94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1.27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0.11</v>
      </c>
      <c r="I77" s="137" t="str">
        <f t="shared" si="6"/>
        <v/>
      </c>
      <c r="J77" s="137" t="str">
        <f t="shared" si="6"/>
        <v/>
      </c>
      <c r="K77" s="137">
        <f t="shared" si="6"/>
        <v>0.11</v>
      </c>
      <c r="L77" s="137" t="str">
        <f t="shared" si="6"/>
        <v/>
      </c>
      <c r="M77" s="137" t="str">
        <f t="shared" si="6"/>
        <v/>
      </c>
      <c r="N77" s="137">
        <f t="shared" si="6"/>
        <v>0.1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0.10666666666666667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7.3333333333333334E-2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5.0000000000000001E-3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4.0000000000000001E-3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2E-3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3.666666666666667E-3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3.0000000000000005E-3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1.3333333333333333E-3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8.9999999999999993E-3</v>
      </c>
      <c r="I92" s="137" t="str">
        <f t="shared" si="8"/>
        <v/>
      </c>
      <c r="J92" s="137" t="str">
        <f t="shared" si="8"/>
        <v/>
      </c>
      <c r="K92" s="137">
        <f t="shared" si="8"/>
        <v>0.01</v>
      </c>
      <c r="L92" s="137" t="str">
        <f t="shared" si="8"/>
        <v/>
      </c>
      <c r="M92" s="137" t="str">
        <f t="shared" si="8"/>
        <v/>
      </c>
      <c r="N92" s="137">
        <f t="shared" si="8"/>
        <v>5.0000000000000001E-3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8.0000000000000002E-3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3.0000000000000005E-3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3.0000000000000001E-3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4.0000000000000001E-3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3.0000000000000005E-3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0.01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7.4</v>
      </c>
      <c r="I101" s="137" t="str">
        <f t="shared" si="9"/>
        <v/>
      </c>
      <c r="J101" s="137" t="str">
        <f t="shared" si="9"/>
        <v/>
      </c>
      <c r="K101" s="137">
        <f t="shared" si="9"/>
        <v>7.9</v>
      </c>
      <c r="L101" s="137" t="str">
        <f t="shared" si="9"/>
        <v/>
      </c>
      <c r="M101" s="137" t="str">
        <f t="shared" si="9"/>
        <v/>
      </c>
      <c r="N101" s="137">
        <f t="shared" si="9"/>
        <v>7.1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7.4666666666666659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10.3</v>
      </c>
      <c r="G103" s="137">
        <f t="shared" si="9"/>
        <v>7.7</v>
      </c>
      <c r="H103" s="137">
        <f t="shared" si="9"/>
        <v>7.5</v>
      </c>
      <c r="I103" s="137">
        <f t="shared" si="9"/>
        <v>5.7</v>
      </c>
      <c r="J103" s="137">
        <f t="shared" si="9"/>
        <v>6.3</v>
      </c>
      <c r="K103" s="137">
        <f t="shared" si="9"/>
        <v>5.9</v>
      </c>
      <c r="L103" s="137">
        <f t="shared" si="9"/>
        <v>6.8</v>
      </c>
      <c r="M103" s="137">
        <f t="shared" si="9"/>
        <v>5.9</v>
      </c>
      <c r="N103" s="137">
        <f t="shared" si="9"/>
        <v>6.1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6.9111111111111105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59</v>
      </c>
      <c r="I104" s="137" t="str">
        <f t="shared" si="9"/>
        <v/>
      </c>
      <c r="J104" s="137" t="str">
        <f t="shared" si="9"/>
        <v/>
      </c>
      <c r="K104" s="137">
        <f t="shared" si="9"/>
        <v>75</v>
      </c>
      <c r="L104" s="137" t="str">
        <f t="shared" si="9"/>
        <v/>
      </c>
      <c r="M104" s="137" t="str">
        <f t="shared" si="9"/>
        <v/>
      </c>
      <c r="N104" s="137">
        <f t="shared" si="9"/>
        <v>56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63.333333333333336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92</v>
      </c>
      <c r="I105" s="137" t="str">
        <f t="shared" si="9"/>
        <v/>
      </c>
      <c r="J105" s="137" t="str">
        <f t="shared" si="9"/>
        <v/>
      </c>
      <c r="K105" s="137">
        <f t="shared" si="9"/>
        <v>111</v>
      </c>
      <c r="L105" s="137" t="str">
        <f t="shared" si="9"/>
        <v/>
      </c>
      <c r="M105" s="137" t="str">
        <f t="shared" si="9"/>
        <v/>
      </c>
      <c r="N105" s="137">
        <f t="shared" si="9"/>
        <v>103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102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9.9999999999999995E-7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0.7</v>
      </c>
      <c r="G111" s="137">
        <f t="shared" si="9"/>
        <v>0.7</v>
      </c>
      <c r="H111" s="137">
        <f t="shared" si="9"/>
        <v>0.7</v>
      </c>
      <c r="I111" s="137">
        <f t="shared" si="9"/>
        <v>0.9</v>
      </c>
      <c r="J111" s="137">
        <f t="shared" si="9"/>
        <v>0.9</v>
      </c>
      <c r="K111" s="137">
        <f t="shared" si="9"/>
        <v>0.9</v>
      </c>
      <c r="L111" s="137">
        <f t="shared" si="9"/>
        <v>0.6</v>
      </c>
      <c r="M111" s="137">
        <f t="shared" si="9"/>
        <v>0.7</v>
      </c>
      <c r="N111" s="137">
        <f t="shared" si="9"/>
        <v>0.6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0.74444444444444435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7.15</v>
      </c>
      <c r="G112" s="137">
        <f t="shared" si="9"/>
        <v>7.28</v>
      </c>
      <c r="H112" s="137">
        <f t="shared" si="9"/>
        <v>7.16</v>
      </c>
      <c r="I112" s="137">
        <f t="shared" si="9"/>
        <v>7.12</v>
      </c>
      <c r="J112" s="137">
        <f t="shared" si="9"/>
        <v>7.29</v>
      </c>
      <c r="K112" s="137">
        <f t="shared" si="9"/>
        <v>7.21</v>
      </c>
      <c r="L112" s="137">
        <f t="shared" si="9"/>
        <v>7.34</v>
      </c>
      <c r="M112" s="137">
        <f t="shared" si="9"/>
        <v>7.21</v>
      </c>
      <c r="N112" s="137">
        <f t="shared" si="9"/>
        <v>7.31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7.2299999999999995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 t="shared" si="7"/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 t="shared" si="7"/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0.4</v>
      </c>
      <c r="G117" s="125">
        <f t="shared" si="10"/>
        <v>0.5</v>
      </c>
      <c r="H117" s="125">
        <f t="shared" si="10"/>
        <v>0.5</v>
      </c>
      <c r="I117" s="125">
        <f t="shared" si="10"/>
        <v>0.6</v>
      </c>
      <c r="J117" s="125">
        <f t="shared" si="10"/>
        <v>0.5</v>
      </c>
      <c r="K117" s="125">
        <f t="shared" si="10"/>
        <v>0.6</v>
      </c>
      <c r="L117" s="125">
        <f t="shared" si="10"/>
        <v>0.6</v>
      </c>
      <c r="M117" s="125">
        <f t="shared" si="10"/>
        <v>0.6</v>
      </c>
      <c r="N117" s="125">
        <f t="shared" si="10"/>
        <v>0.6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 t="shared" si="7"/>
        <v>0.5444444444444444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G61 H61:Q62 F63:Q117">
    <cfRule type="cellIs" dxfId="1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210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9.5</v>
      </c>
      <c r="G5" s="35">
        <v>16</v>
      </c>
      <c r="H5" s="35">
        <v>16.5</v>
      </c>
      <c r="I5" s="35">
        <v>20</v>
      </c>
      <c r="J5" s="35">
        <v>24.5</v>
      </c>
      <c r="K5" s="35">
        <v>24.5</v>
      </c>
      <c r="L5" s="35">
        <v>22</v>
      </c>
      <c r="M5" s="35">
        <v>15</v>
      </c>
      <c r="N5" s="35">
        <v>9</v>
      </c>
      <c r="O5" s="35"/>
      <c r="P5" s="35"/>
      <c r="Q5" s="36"/>
      <c r="R5" s="37">
        <v>9</v>
      </c>
      <c r="S5" s="37">
        <v>24.5</v>
      </c>
      <c r="T5" s="37">
        <v>17.444444444444443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</v>
      </c>
      <c r="G6" s="43">
        <v>12</v>
      </c>
      <c r="H6" s="43">
        <v>19.5</v>
      </c>
      <c r="I6" s="43">
        <v>24</v>
      </c>
      <c r="J6" s="43">
        <v>26</v>
      </c>
      <c r="K6" s="43">
        <v>27</v>
      </c>
      <c r="L6" s="43">
        <v>22</v>
      </c>
      <c r="M6" s="43">
        <v>12</v>
      </c>
      <c r="N6" s="43">
        <v>7</v>
      </c>
      <c r="O6" s="43"/>
      <c r="P6" s="43"/>
      <c r="Q6" s="44"/>
      <c r="R6" s="145">
        <v>7</v>
      </c>
      <c r="S6" s="146">
        <v>27</v>
      </c>
      <c r="T6" s="45">
        <v>17.833333333333332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1</v>
      </c>
      <c r="N7" s="51">
        <v>0</v>
      </c>
      <c r="O7" s="52"/>
      <c r="P7" s="52"/>
      <c r="Q7" s="53"/>
      <c r="R7" s="54">
        <v>0</v>
      </c>
      <c r="S7" s="55">
        <v>1</v>
      </c>
      <c r="T7" s="56">
        <v>0.1111111111111111</v>
      </c>
      <c r="V7" s="19">
        <v>0</v>
      </c>
      <c r="W7" s="19">
        <f t="shared" ref="W7:W58" si="0">COUNTIF(F7:Q7,V7)</f>
        <v>8</v>
      </c>
      <c r="X7" s="19">
        <f t="shared" ref="X7:X58" si="1">COUNTIF(F7:Q7,"")</f>
        <v>3</v>
      </c>
      <c r="Y7" s="19">
        <f t="shared" ref="Y7:Y58" si="2">12-(W7+X7)</f>
        <v>1</v>
      </c>
      <c r="Z7" s="19">
        <f t="shared" ref="Z7:Z58" si="3">MIN(F7:Q7)</f>
        <v>0</v>
      </c>
      <c r="AA7" s="19">
        <f t="shared" ref="AA7:AA58" si="4">MAX(F7:Q7)</f>
        <v>1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61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61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61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61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61"/>
      <c r="N13" s="69" t="s">
        <v>40</v>
      </c>
      <c r="O13" s="62"/>
      <c r="P13" s="62"/>
      <c r="Q13" s="63"/>
      <c r="R13" s="76" t="s">
        <v>217</v>
      </c>
      <c r="S13" s="77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61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61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61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0.25</v>
      </c>
      <c r="I17" s="61"/>
      <c r="J17" s="61"/>
      <c r="K17" s="83">
        <v>0.31</v>
      </c>
      <c r="L17" s="61"/>
      <c r="M17" s="61"/>
      <c r="N17" s="83">
        <v>0.19</v>
      </c>
      <c r="O17" s="62"/>
      <c r="P17" s="62"/>
      <c r="Q17" s="63"/>
      <c r="R17" s="84">
        <v>0.19</v>
      </c>
      <c r="S17" s="85">
        <v>0.31</v>
      </c>
      <c r="T17" s="86">
        <v>0.25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0.19</v>
      </c>
      <c r="AA17" s="19">
        <f t="shared" si="4"/>
        <v>0.31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0.06</v>
      </c>
      <c r="I18" s="61"/>
      <c r="J18" s="61"/>
      <c r="K18" s="83">
        <v>0.06</v>
      </c>
      <c r="L18" s="61"/>
      <c r="M18" s="61"/>
      <c r="N18" s="83">
        <v>0.05</v>
      </c>
      <c r="O18" s="62"/>
      <c r="P18" s="62"/>
      <c r="Q18" s="63"/>
      <c r="R18" s="84">
        <v>0.05</v>
      </c>
      <c r="S18" s="85">
        <v>0.06</v>
      </c>
      <c r="T18" s="86">
        <v>5.6666666666666664E-2</v>
      </c>
      <c r="V18" s="19" t="s">
        <v>60</v>
      </c>
      <c r="W18" s="19">
        <f t="shared" si="0"/>
        <v>0</v>
      </c>
      <c r="X18" s="19">
        <f t="shared" si="1"/>
        <v>9</v>
      </c>
      <c r="Y18" s="19">
        <f t="shared" si="2"/>
        <v>3</v>
      </c>
      <c r="Z18" s="19">
        <f t="shared" si="3"/>
        <v>0.05</v>
      </c>
      <c r="AA18" s="19">
        <f t="shared" si="4"/>
        <v>0.06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61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61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61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61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61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61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61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61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83">
        <v>0.14000000000000001</v>
      </c>
      <c r="I27" s="61"/>
      <c r="J27" s="61"/>
      <c r="K27" s="83">
        <v>0.2</v>
      </c>
      <c r="L27" s="61"/>
      <c r="M27" s="61"/>
      <c r="N27" s="83">
        <v>0.16</v>
      </c>
      <c r="O27" s="62"/>
      <c r="P27" s="62"/>
      <c r="Q27" s="63"/>
      <c r="R27" s="84">
        <v>0.14000000000000001</v>
      </c>
      <c r="S27" s="85">
        <v>0.2</v>
      </c>
      <c r="T27" s="86">
        <v>0.16666666666666666</v>
      </c>
      <c r="V27" s="19" t="s">
        <v>83</v>
      </c>
      <c r="W27" s="19">
        <f t="shared" si="0"/>
        <v>0</v>
      </c>
      <c r="X27" s="19">
        <f t="shared" si="1"/>
        <v>9</v>
      </c>
      <c r="Y27" s="19">
        <f t="shared" si="2"/>
        <v>3</v>
      </c>
      <c r="Z27" s="19">
        <f t="shared" si="3"/>
        <v>0.14000000000000001</v>
      </c>
      <c r="AA27" s="19">
        <f t="shared" si="4"/>
        <v>0.2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61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9" t="s">
        <v>217</v>
      </c>
      <c r="I29" s="61"/>
      <c r="J29" s="61"/>
      <c r="K29" s="69" t="s">
        <v>217</v>
      </c>
      <c r="L29" s="61"/>
      <c r="M29" s="61"/>
      <c r="N29" s="69" t="s">
        <v>40</v>
      </c>
      <c r="O29" s="62"/>
      <c r="P29" s="62"/>
      <c r="Q29" s="63"/>
      <c r="R29" s="76" t="s">
        <v>217</v>
      </c>
      <c r="S29" s="77" t="s">
        <v>217</v>
      </c>
      <c r="T29" s="78" t="s">
        <v>217</v>
      </c>
      <c r="V29" s="19" t="s">
        <v>40</v>
      </c>
      <c r="W29" s="19">
        <f t="shared" si="0"/>
        <v>3</v>
      </c>
      <c r="X29" s="19">
        <f t="shared" si="1"/>
        <v>9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9" t="s">
        <v>223</v>
      </c>
      <c r="I30" s="61"/>
      <c r="J30" s="61"/>
      <c r="K30" s="69" t="s">
        <v>223</v>
      </c>
      <c r="L30" s="61"/>
      <c r="M30" s="61"/>
      <c r="N30" s="69" t="s">
        <v>232</v>
      </c>
      <c r="O30" s="62"/>
      <c r="P30" s="62"/>
      <c r="Q30" s="63"/>
      <c r="R30" s="76" t="s">
        <v>223</v>
      </c>
      <c r="S30" s="77" t="s">
        <v>223</v>
      </c>
      <c r="T30" s="78" t="s">
        <v>223</v>
      </c>
      <c r="V30" s="19" t="s">
        <v>90</v>
      </c>
      <c r="W30" s="19">
        <f t="shared" si="0"/>
        <v>3</v>
      </c>
      <c r="X30" s="19">
        <f t="shared" si="1"/>
        <v>9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9" t="s">
        <v>217</v>
      </c>
      <c r="I31" s="61"/>
      <c r="J31" s="61"/>
      <c r="K31" s="69" t="s">
        <v>217</v>
      </c>
      <c r="L31" s="61"/>
      <c r="M31" s="61"/>
      <c r="N31" s="69" t="s">
        <v>40</v>
      </c>
      <c r="O31" s="62"/>
      <c r="P31" s="62"/>
      <c r="Q31" s="63"/>
      <c r="R31" s="76" t="s">
        <v>217</v>
      </c>
      <c r="S31" s="77" t="s">
        <v>217</v>
      </c>
      <c r="T31" s="78" t="s">
        <v>217</v>
      </c>
      <c r="V31" s="19" t="s">
        <v>40</v>
      </c>
      <c r="W31" s="19">
        <f t="shared" si="0"/>
        <v>3</v>
      </c>
      <c r="X31" s="19">
        <f t="shared" si="1"/>
        <v>9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61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9" t="s">
        <v>217</v>
      </c>
      <c r="I33" s="61"/>
      <c r="J33" s="61"/>
      <c r="K33" s="79">
        <v>1E-3</v>
      </c>
      <c r="L33" s="61"/>
      <c r="M33" s="61"/>
      <c r="N33" s="69" t="s">
        <v>40</v>
      </c>
      <c r="O33" s="62"/>
      <c r="P33" s="62"/>
      <c r="Q33" s="63"/>
      <c r="R33" s="76" t="s">
        <v>217</v>
      </c>
      <c r="S33" s="81">
        <v>1E-3</v>
      </c>
      <c r="T33" s="78" t="s">
        <v>217</v>
      </c>
      <c r="V33" s="19" t="s">
        <v>40</v>
      </c>
      <c r="W33" s="19">
        <f t="shared" si="0"/>
        <v>2</v>
      </c>
      <c r="X33" s="19">
        <f t="shared" si="1"/>
        <v>9</v>
      </c>
      <c r="Y33" s="19">
        <f t="shared" si="2"/>
        <v>1</v>
      </c>
      <c r="Z33" s="19">
        <f t="shared" si="3"/>
        <v>1E-3</v>
      </c>
      <c r="AA33" s="19">
        <f t="shared" si="4"/>
        <v>1E-3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69" t="s">
        <v>223</v>
      </c>
      <c r="I34" s="61"/>
      <c r="J34" s="61"/>
      <c r="K34" s="69" t="s">
        <v>223</v>
      </c>
      <c r="L34" s="61"/>
      <c r="M34" s="61"/>
      <c r="N34" s="69" t="s">
        <v>232</v>
      </c>
      <c r="O34" s="62"/>
      <c r="P34" s="62"/>
      <c r="Q34" s="63"/>
      <c r="R34" s="76" t="s">
        <v>223</v>
      </c>
      <c r="S34" s="77" t="s">
        <v>223</v>
      </c>
      <c r="T34" s="78" t="s">
        <v>223</v>
      </c>
      <c r="V34" s="19" t="s">
        <v>90</v>
      </c>
      <c r="W34" s="19">
        <f t="shared" si="0"/>
        <v>3</v>
      </c>
      <c r="X34" s="19">
        <f t="shared" si="1"/>
        <v>9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9" t="s">
        <v>217</v>
      </c>
      <c r="I35" s="61"/>
      <c r="J35" s="61"/>
      <c r="K35" s="79">
        <v>1E-3</v>
      </c>
      <c r="L35" s="61"/>
      <c r="M35" s="61"/>
      <c r="N35" s="69" t="s">
        <v>40</v>
      </c>
      <c r="O35" s="62"/>
      <c r="P35" s="62"/>
      <c r="Q35" s="63"/>
      <c r="R35" s="76" t="s">
        <v>217</v>
      </c>
      <c r="S35" s="81">
        <v>1E-3</v>
      </c>
      <c r="T35" s="78" t="s">
        <v>217</v>
      </c>
      <c r="V35" s="19" t="s">
        <v>40</v>
      </c>
      <c r="W35" s="19">
        <f t="shared" si="0"/>
        <v>2</v>
      </c>
      <c r="X35" s="19">
        <f t="shared" si="1"/>
        <v>9</v>
      </c>
      <c r="Y35" s="19">
        <f t="shared" si="2"/>
        <v>1</v>
      </c>
      <c r="Z35" s="19">
        <f t="shared" si="3"/>
        <v>1E-3</v>
      </c>
      <c r="AA35" s="19">
        <f t="shared" si="4"/>
        <v>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61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61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61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9" t="s">
        <v>225</v>
      </c>
      <c r="I39" s="61"/>
      <c r="J39" s="61"/>
      <c r="K39" s="83">
        <v>0.01</v>
      </c>
      <c r="L39" s="61"/>
      <c r="M39" s="61"/>
      <c r="N39" s="69" t="s">
        <v>106</v>
      </c>
      <c r="O39" s="62"/>
      <c r="P39" s="62"/>
      <c r="Q39" s="63"/>
      <c r="R39" s="92" t="s">
        <v>225</v>
      </c>
      <c r="S39" s="85">
        <v>0.01</v>
      </c>
      <c r="T39" s="86" t="s">
        <v>225</v>
      </c>
      <c r="V39" s="19" t="s">
        <v>106</v>
      </c>
      <c r="W39" s="19">
        <f t="shared" si="0"/>
        <v>2</v>
      </c>
      <c r="X39" s="19">
        <f t="shared" si="1"/>
        <v>9</v>
      </c>
      <c r="Y39" s="19">
        <f t="shared" si="2"/>
        <v>1</v>
      </c>
      <c r="Z39" s="19">
        <f t="shared" si="3"/>
        <v>0.01</v>
      </c>
      <c r="AA39" s="19">
        <f t="shared" si="4"/>
        <v>0.01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61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61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3.7</v>
      </c>
      <c r="I42" s="61"/>
      <c r="J42" s="61"/>
      <c r="K42" s="95">
        <v>3.9</v>
      </c>
      <c r="L42" s="61"/>
      <c r="M42" s="61"/>
      <c r="N42" s="95">
        <v>3.7</v>
      </c>
      <c r="O42" s="62"/>
      <c r="P42" s="62"/>
      <c r="Q42" s="63"/>
      <c r="R42" s="96">
        <v>3.7</v>
      </c>
      <c r="S42" s="97">
        <v>3.9</v>
      </c>
      <c r="T42" s="90">
        <v>3.7666666666666671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3.7</v>
      </c>
      <c r="AA42" s="19">
        <f t="shared" si="4"/>
        <v>3.9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61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3.3</v>
      </c>
      <c r="G44" s="95">
        <v>3.2</v>
      </c>
      <c r="H44" s="95">
        <v>3.1</v>
      </c>
      <c r="I44" s="95">
        <v>3.1</v>
      </c>
      <c r="J44" s="95">
        <v>3.2</v>
      </c>
      <c r="K44" s="95">
        <v>3.2</v>
      </c>
      <c r="L44" s="95">
        <v>3.2</v>
      </c>
      <c r="M44" s="95">
        <v>3.2</v>
      </c>
      <c r="N44" s="95">
        <v>3.1</v>
      </c>
      <c r="O44" s="62"/>
      <c r="P44" s="62"/>
      <c r="Q44" s="63"/>
      <c r="R44" s="96">
        <v>3.1</v>
      </c>
      <c r="S44" s="97">
        <v>3.3</v>
      </c>
      <c r="T44" s="90">
        <v>3.1777777777777776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3.1</v>
      </c>
      <c r="AA44" s="19">
        <f t="shared" si="4"/>
        <v>3.3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14</v>
      </c>
      <c r="I45" s="61"/>
      <c r="J45" s="61"/>
      <c r="K45" s="61">
        <v>14</v>
      </c>
      <c r="L45" s="61"/>
      <c r="M45" s="61"/>
      <c r="N45" s="61">
        <v>14</v>
      </c>
      <c r="O45" s="62"/>
      <c r="P45" s="62"/>
      <c r="Q45" s="63"/>
      <c r="R45" s="99">
        <v>14</v>
      </c>
      <c r="S45" s="100">
        <v>14</v>
      </c>
      <c r="T45" s="101">
        <v>14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14</v>
      </c>
      <c r="AA45" s="19">
        <f t="shared" si="4"/>
        <v>14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42</v>
      </c>
      <c r="I46" s="61"/>
      <c r="J46" s="61"/>
      <c r="K46" s="61">
        <v>47</v>
      </c>
      <c r="L46" s="61"/>
      <c r="M46" s="61"/>
      <c r="N46" s="61">
        <v>46</v>
      </c>
      <c r="O46" s="62"/>
      <c r="P46" s="62"/>
      <c r="Q46" s="63"/>
      <c r="R46" s="99">
        <v>42</v>
      </c>
      <c r="S46" s="100">
        <v>47</v>
      </c>
      <c r="T46" s="101">
        <v>45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42</v>
      </c>
      <c r="AA46" s="19">
        <f t="shared" si="4"/>
        <v>47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61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9" t="s">
        <v>228</v>
      </c>
      <c r="I48" s="69" t="s">
        <v>228</v>
      </c>
      <c r="J48" s="69" t="s">
        <v>228</v>
      </c>
      <c r="K48" s="69" t="s">
        <v>228</v>
      </c>
      <c r="L48" s="61"/>
      <c r="M48" s="61"/>
      <c r="N48" s="69" t="s">
        <v>132</v>
      </c>
      <c r="O48" s="62"/>
      <c r="P48" s="62"/>
      <c r="Q48" s="63"/>
      <c r="R48" s="102" t="s">
        <v>228</v>
      </c>
      <c r="S48" s="103" t="s">
        <v>228</v>
      </c>
      <c r="T48" s="104" t="s">
        <v>228</v>
      </c>
      <c r="V48" s="19" t="s">
        <v>132</v>
      </c>
      <c r="W48" s="19">
        <f t="shared" si="0"/>
        <v>5</v>
      </c>
      <c r="X48" s="19">
        <f t="shared" si="1"/>
        <v>7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61"/>
      <c r="N49" s="69" t="s">
        <v>132</v>
      </c>
      <c r="O49" s="62"/>
      <c r="P49" s="62"/>
      <c r="Q49" s="63"/>
      <c r="R49" s="102" t="s">
        <v>228</v>
      </c>
      <c r="S49" s="103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61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61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72" t="s">
        <v>198</v>
      </c>
      <c r="G52" s="95">
        <v>0.5</v>
      </c>
      <c r="H52" s="95">
        <v>0.4</v>
      </c>
      <c r="I52" s="95">
        <v>0.5</v>
      </c>
      <c r="J52" s="95">
        <v>0.5</v>
      </c>
      <c r="K52" s="95">
        <v>0.5</v>
      </c>
      <c r="L52" s="95">
        <v>0.5</v>
      </c>
      <c r="M52" s="95">
        <v>0.4</v>
      </c>
      <c r="N52" s="95">
        <v>0.3</v>
      </c>
      <c r="O52" s="62"/>
      <c r="P52" s="62"/>
      <c r="Q52" s="63"/>
      <c r="R52" s="88" t="s">
        <v>198</v>
      </c>
      <c r="S52" s="97">
        <v>0.5</v>
      </c>
      <c r="T52" s="90">
        <v>0.39999999999999997</v>
      </c>
      <c r="V52" s="19" t="s">
        <v>142</v>
      </c>
      <c r="W52" s="19">
        <f t="shared" si="0"/>
        <v>1</v>
      </c>
      <c r="X52" s="19">
        <f t="shared" si="1"/>
        <v>3</v>
      </c>
      <c r="Y52" s="19">
        <f t="shared" si="2"/>
        <v>8</v>
      </c>
      <c r="Z52" s="19">
        <f t="shared" si="3"/>
        <v>0.3</v>
      </c>
      <c r="AA52" s="19">
        <f t="shared" si="4"/>
        <v>0.5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6.96</v>
      </c>
      <c r="G53" s="83">
        <v>6.82</v>
      </c>
      <c r="H53" s="83">
        <v>6.92</v>
      </c>
      <c r="I53" s="83">
        <v>6.87</v>
      </c>
      <c r="J53" s="83">
        <v>6.94</v>
      </c>
      <c r="K53" s="83">
        <v>6.86</v>
      </c>
      <c r="L53" s="83">
        <v>6.95</v>
      </c>
      <c r="M53" s="83">
        <v>7.09</v>
      </c>
      <c r="N53" s="83">
        <v>7.01</v>
      </c>
      <c r="O53" s="62"/>
      <c r="P53" s="62"/>
      <c r="Q53" s="63"/>
      <c r="R53" s="84">
        <v>6.82</v>
      </c>
      <c r="S53" s="85">
        <v>7.09</v>
      </c>
      <c r="T53" s="86">
        <v>6.9355555555555561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6.82</v>
      </c>
      <c r="AA53" s="19">
        <f t="shared" si="4"/>
        <v>7.09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1">
        <v>1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>
        <v>1</v>
      </c>
      <c r="T56" s="101" t="s">
        <v>196</v>
      </c>
      <c r="V56" s="19" t="s">
        <v>152</v>
      </c>
      <c r="W56" s="19">
        <f t="shared" si="0"/>
        <v>8</v>
      </c>
      <c r="X56" s="19">
        <f t="shared" si="1"/>
        <v>3</v>
      </c>
      <c r="Y56" s="19">
        <f t="shared" si="2"/>
        <v>1</v>
      </c>
      <c r="Z56" s="19">
        <f t="shared" si="3"/>
        <v>1</v>
      </c>
      <c r="AA56" s="19">
        <f t="shared" si="4"/>
        <v>1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0.3</v>
      </c>
      <c r="G58" s="124">
        <v>0.2</v>
      </c>
      <c r="H58" s="124">
        <v>0.2</v>
      </c>
      <c r="I58" s="124">
        <v>0.2</v>
      </c>
      <c r="J58" s="124">
        <v>0.1</v>
      </c>
      <c r="K58" s="124">
        <v>0.2</v>
      </c>
      <c r="L58" s="124">
        <v>0.3</v>
      </c>
      <c r="M58" s="124">
        <v>0.4</v>
      </c>
      <c r="N58" s="124">
        <v>0.4</v>
      </c>
      <c r="O58" s="125"/>
      <c r="P58" s="125"/>
      <c r="Q58" s="126"/>
      <c r="R58" s="127">
        <v>0.1</v>
      </c>
      <c r="S58" s="128">
        <v>0.4</v>
      </c>
      <c r="T58" s="129">
        <v>0.25555555555555554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0.1</v>
      </c>
      <c r="AA58" s="19">
        <f t="shared" si="4"/>
        <v>0.4</v>
      </c>
      <c r="AC58" s="19">
        <v>1</v>
      </c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8" t="s">
        <v>3</v>
      </c>
      <c r="G61" s="8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9"/>
      <c r="G62" s="9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t="13.5" hidden="1" customHeight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t="13.5" hidden="1" customHeight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9.5</v>
      </c>
      <c r="G64" s="35">
        <f t="shared" si="5"/>
        <v>16</v>
      </c>
      <c r="H64" s="35">
        <f t="shared" si="5"/>
        <v>16.5</v>
      </c>
      <c r="I64" s="35">
        <f t="shared" si="5"/>
        <v>20</v>
      </c>
      <c r="J64" s="35">
        <f t="shared" si="5"/>
        <v>24.5</v>
      </c>
      <c r="K64" s="35">
        <f t="shared" si="5"/>
        <v>24.5</v>
      </c>
      <c r="L64" s="35">
        <f t="shared" si="5"/>
        <v>22</v>
      </c>
      <c r="M64" s="35">
        <f t="shared" si="5"/>
        <v>15</v>
      </c>
      <c r="N64" s="35">
        <f t="shared" si="5"/>
        <v>9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13.083333333333334</v>
      </c>
    </row>
    <row r="65" spans="2:18" ht="13.5" hidden="1" customHeight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</v>
      </c>
      <c r="G65" s="35">
        <f t="shared" si="5"/>
        <v>12</v>
      </c>
      <c r="H65" s="35">
        <f t="shared" si="5"/>
        <v>19.5</v>
      </c>
      <c r="I65" s="35">
        <f t="shared" si="5"/>
        <v>24</v>
      </c>
      <c r="J65" s="35">
        <f t="shared" si="5"/>
        <v>26</v>
      </c>
      <c r="K65" s="35">
        <f t="shared" si="5"/>
        <v>27</v>
      </c>
      <c r="L65" s="35">
        <f t="shared" si="5"/>
        <v>22</v>
      </c>
      <c r="M65" s="35">
        <f t="shared" si="5"/>
        <v>12</v>
      </c>
      <c r="N65" s="35">
        <f t="shared" si="5"/>
        <v>7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13.375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1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0.1111111111111111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1E-3</v>
      </c>
    </row>
    <row r="73" spans="2:18" ht="13.5" hidden="1" customHeight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t="13.5" hidden="1" customHeight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t="13.5" hidden="1" customHeight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t="13.5" hidden="1" customHeight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0.25</v>
      </c>
      <c r="I76" s="137" t="str">
        <f t="shared" si="6"/>
        <v/>
      </c>
      <c r="J76" s="137" t="str">
        <f t="shared" si="6"/>
        <v/>
      </c>
      <c r="K76" s="137">
        <f t="shared" si="6"/>
        <v>0.31</v>
      </c>
      <c r="L76" s="137" t="str">
        <f t="shared" si="6"/>
        <v/>
      </c>
      <c r="M76" s="137" t="str">
        <f t="shared" si="6"/>
        <v/>
      </c>
      <c r="N76" s="137">
        <f t="shared" si="6"/>
        <v>0.19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0.25</v>
      </c>
    </row>
    <row r="77" spans="2:18" ht="13.5" hidden="1" customHeight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0.06</v>
      </c>
      <c r="I77" s="137" t="str">
        <f t="shared" si="6"/>
        <v/>
      </c>
      <c r="J77" s="137" t="str">
        <f t="shared" si="6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5.6666666666666664E-2</v>
      </c>
    </row>
    <row r="78" spans="2:18" ht="13.5" hidden="1" customHeight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t="13.5" hidden="1" customHeight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t="13.5" hidden="1" customHeight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customHeight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0.14000000000000001</v>
      </c>
      <c r="I86" s="137" t="str">
        <f t="shared" si="8"/>
        <v/>
      </c>
      <c r="J86" s="137" t="str">
        <f t="shared" si="8"/>
        <v/>
      </c>
      <c r="K86" s="137">
        <f t="shared" si="8"/>
        <v>0.2</v>
      </c>
      <c r="L86" s="137" t="str">
        <f t="shared" si="8"/>
        <v/>
      </c>
      <c r="M86" s="137" t="str">
        <f t="shared" si="8"/>
        <v/>
      </c>
      <c r="N86" s="137">
        <f t="shared" si="8"/>
        <v>0.16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0.16666666666666666</v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1E-3</v>
      </c>
      <c r="I88" s="137" t="str">
        <f t="shared" si="8"/>
        <v/>
      </c>
      <c r="J88" s="137" t="str">
        <f t="shared" si="8"/>
        <v/>
      </c>
      <c r="K88" s="137">
        <f t="shared" si="8"/>
        <v>1E-3</v>
      </c>
      <c r="L88" s="137" t="str">
        <f t="shared" si="8"/>
        <v/>
      </c>
      <c r="M88" s="137" t="str">
        <f t="shared" si="8"/>
        <v/>
      </c>
      <c r="N88" s="137">
        <f t="shared" si="8"/>
        <v>1E-3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1E-3</v>
      </c>
    </row>
    <row r="89" spans="2:18" ht="13.5" hidden="1" customHeight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3.0000000000000005E-3</v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1E-3</v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1E-3</v>
      </c>
      <c r="I92" s="137" t="str">
        <f t="shared" si="8"/>
        <v/>
      </c>
      <c r="J92" s="137" t="str">
        <f t="shared" si="8"/>
        <v/>
      </c>
      <c r="K92" s="137">
        <f t="shared" si="8"/>
        <v>1E-3</v>
      </c>
      <c r="L92" s="137" t="str">
        <f t="shared" si="8"/>
        <v/>
      </c>
      <c r="M92" s="137" t="str">
        <f t="shared" si="8"/>
        <v/>
      </c>
      <c r="N92" s="137">
        <f t="shared" si="8"/>
        <v>1E-3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1E-3</v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3.0000000000000005E-3</v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1E-3</v>
      </c>
      <c r="I94" s="137" t="str">
        <f t="shared" si="8"/>
        <v/>
      </c>
      <c r="J94" s="137" t="str">
        <f t="shared" si="8"/>
        <v/>
      </c>
      <c r="K94" s="137">
        <f t="shared" si="8"/>
        <v>1E-3</v>
      </c>
      <c r="L94" s="137" t="str">
        <f t="shared" si="8"/>
        <v/>
      </c>
      <c r="M94" s="137" t="str">
        <f t="shared" si="8"/>
        <v/>
      </c>
      <c r="N94" s="137">
        <f t="shared" si="8"/>
        <v>1E-3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1E-3</v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0.01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3.7</v>
      </c>
      <c r="I101" s="137" t="str">
        <f t="shared" si="9"/>
        <v/>
      </c>
      <c r="J101" s="137" t="str">
        <f t="shared" si="9"/>
        <v/>
      </c>
      <c r="K101" s="137">
        <f t="shared" si="9"/>
        <v>3.9</v>
      </c>
      <c r="L101" s="137" t="str">
        <f t="shared" si="9"/>
        <v/>
      </c>
      <c r="M101" s="137" t="str">
        <f t="shared" si="9"/>
        <v/>
      </c>
      <c r="N101" s="137">
        <f t="shared" si="9"/>
        <v>3.7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3.7666666666666671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3.3</v>
      </c>
      <c r="G103" s="137">
        <f t="shared" si="9"/>
        <v>3.2</v>
      </c>
      <c r="H103" s="137">
        <f t="shared" si="9"/>
        <v>3.1</v>
      </c>
      <c r="I103" s="137">
        <f t="shared" si="9"/>
        <v>3.1</v>
      </c>
      <c r="J103" s="137">
        <f t="shared" si="9"/>
        <v>3.2</v>
      </c>
      <c r="K103" s="137">
        <f t="shared" si="9"/>
        <v>3.2</v>
      </c>
      <c r="L103" s="137">
        <f t="shared" si="9"/>
        <v>3.2</v>
      </c>
      <c r="M103" s="137">
        <f t="shared" si="9"/>
        <v>3.2</v>
      </c>
      <c r="N103" s="137">
        <f t="shared" si="9"/>
        <v>3.1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3.1777777777777776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14</v>
      </c>
      <c r="I104" s="137" t="str">
        <f t="shared" si="9"/>
        <v/>
      </c>
      <c r="J104" s="137" t="str">
        <f t="shared" si="9"/>
        <v/>
      </c>
      <c r="K104" s="137">
        <f t="shared" si="9"/>
        <v>14</v>
      </c>
      <c r="L104" s="137" t="str">
        <f t="shared" si="9"/>
        <v/>
      </c>
      <c r="M104" s="137" t="str">
        <f t="shared" si="9"/>
        <v/>
      </c>
      <c r="N104" s="137">
        <f t="shared" si="9"/>
        <v>14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14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42</v>
      </c>
      <c r="I105" s="137" t="str">
        <f t="shared" si="9"/>
        <v/>
      </c>
      <c r="J105" s="137" t="str">
        <f t="shared" si="9"/>
        <v/>
      </c>
      <c r="K105" s="137">
        <f t="shared" si="9"/>
        <v>47</v>
      </c>
      <c r="L105" s="137" t="str">
        <f t="shared" si="9"/>
        <v/>
      </c>
      <c r="M105" s="137" t="str">
        <f t="shared" si="9"/>
        <v/>
      </c>
      <c r="N105" s="137">
        <f t="shared" si="9"/>
        <v>46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45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9.9999999999999995E-7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0.5</v>
      </c>
      <c r="H111" s="137">
        <f t="shared" si="9"/>
        <v>0.4</v>
      </c>
      <c r="I111" s="137">
        <f t="shared" si="9"/>
        <v>0.5</v>
      </c>
      <c r="J111" s="137">
        <f t="shared" si="9"/>
        <v>0.5</v>
      </c>
      <c r="K111" s="137">
        <f t="shared" si="9"/>
        <v>0.5</v>
      </c>
      <c r="L111" s="137">
        <f t="shared" si="9"/>
        <v>0.5</v>
      </c>
      <c r="M111" s="137">
        <f t="shared" si="9"/>
        <v>0.4</v>
      </c>
      <c r="N111" s="137">
        <f t="shared" si="9"/>
        <v>0.3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0.43333333333333335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6.96</v>
      </c>
      <c r="G112" s="137">
        <f t="shared" si="9"/>
        <v>6.82</v>
      </c>
      <c r="H112" s="137">
        <f t="shared" si="9"/>
        <v>6.92</v>
      </c>
      <c r="I112" s="137">
        <f t="shared" si="9"/>
        <v>6.87</v>
      </c>
      <c r="J112" s="137">
        <f t="shared" si="9"/>
        <v>6.94</v>
      </c>
      <c r="K112" s="137">
        <f t="shared" si="9"/>
        <v>6.86</v>
      </c>
      <c r="L112" s="137">
        <f t="shared" si="9"/>
        <v>6.95</v>
      </c>
      <c r="M112" s="137">
        <f t="shared" si="9"/>
        <v>7.09</v>
      </c>
      <c r="N112" s="137">
        <f t="shared" si="9"/>
        <v>7.01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6.9355555555555561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0.3</v>
      </c>
      <c r="G117" s="125">
        <f t="shared" si="10"/>
        <v>0.2</v>
      </c>
      <c r="H117" s="125">
        <f t="shared" si="10"/>
        <v>0.2</v>
      </c>
      <c r="I117" s="125">
        <f t="shared" si="10"/>
        <v>0.2</v>
      </c>
      <c r="J117" s="125">
        <f t="shared" si="10"/>
        <v>0.1</v>
      </c>
      <c r="K117" s="125">
        <f t="shared" si="10"/>
        <v>0.2</v>
      </c>
      <c r="L117" s="125">
        <f t="shared" si="10"/>
        <v>0.3</v>
      </c>
      <c r="M117" s="125">
        <f t="shared" si="10"/>
        <v>0.4</v>
      </c>
      <c r="N117" s="125">
        <f t="shared" si="10"/>
        <v>0.4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0.25555555555555554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">
    <cfRule type="cellIs" dxfId="1" priority="1" stopIfTrue="1" operator="equal">
      <formula>""</formula>
    </cfRule>
  </conditionalFormatting>
  <conditionalFormatting sqref="G61 H61:Q62 F61:F117 G63:Q117">
    <cfRule type="cellIs" dxfId="0" priority="4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202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5" t="s">
        <v>15</v>
      </c>
      <c r="S2" s="17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6"/>
      <c r="S3" s="18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141"/>
      <c r="S4" s="142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15.5</v>
      </c>
      <c r="G5" s="35">
        <v>19</v>
      </c>
      <c r="H5" s="35">
        <v>24.5</v>
      </c>
      <c r="I5" s="35">
        <v>25</v>
      </c>
      <c r="J5" s="35">
        <v>33</v>
      </c>
      <c r="K5" s="35">
        <v>31</v>
      </c>
      <c r="L5" s="35">
        <v>28.5</v>
      </c>
      <c r="M5" s="35">
        <v>20</v>
      </c>
      <c r="N5" s="35">
        <v>13</v>
      </c>
      <c r="O5" s="35"/>
      <c r="P5" s="35"/>
      <c r="Q5" s="36"/>
      <c r="R5" s="143">
        <v>13</v>
      </c>
      <c r="S5" s="144">
        <v>33</v>
      </c>
      <c r="T5" s="37">
        <v>23.277777777777779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14.5</v>
      </c>
      <c r="H6" s="43">
        <v>24.5</v>
      </c>
      <c r="I6" s="43">
        <v>27.5</v>
      </c>
      <c r="J6" s="43">
        <v>31</v>
      </c>
      <c r="K6" s="43">
        <v>29.5</v>
      </c>
      <c r="L6" s="43">
        <v>23</v>
      </c>
      <c r="M6" s="43">
        <v>14</v>
      </c>
      <c r="N6" s="43">
        <v>8.5</v>
      </c>
      <c r="O6" s="43"/>
      <c r="P6" s="43"/>
      <c r="Q6" s="44"/>
      <c r="R6" s="145">
        <v>8.5</v>
      </c>
      <c r="S6" s="146">
        <v>31</v>
      </c>
      <c r="T6" s="45">
        <v>20.5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7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148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148"/>
      <c r="N9" s="61"/>
      <c r="O9" s="62"/>
      <c r="P9" s="62"/>
      <c r="Q9" s="63"/>
      <c r="R9" s="70"/>
      <c r="S9" s="71"/>
      <c r="T9" s="72" t="s">
        <v>201</v>
      </c>
      <c r="V9" s="19" t="s">
        <v>32</v>
      </c>
      <c r="W9" s="19">
        <f t="shared" si="0"/>
        <v>0</v>
      </c>
      <c r="X9" s="19">
        <f t="shared" si="1"/>
        <v>12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148"/>
      <c r="N10" s="61"/>
      <c r="O10" s="62"/>
      <c r="P10" s="62"/>
      <c r="Q10" s="63"/>
      <c r="R10" s="73"/>
      <c r="S10" s="74"/>
      <c r="T10" s="75" t="s">
        <v>201</v>
      </c>
      <c r="V10" s="19" t="s">
        <v>36</v>
      </c>
      <c r="W10" s="19">
        <f t="shared" si="0"/>
        <v>0</v>
      </c>
      <c r="X10" s="19">
        <f t="shared" si="1"/>
        <v>12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148"/>
      <c r="N11" s="61"/>
      <c r="O11" s="62"/>
      <c r="P11" s="62"/>
      <c r="Q11" s="63"/>
      <c r="R11" s="76"/>
      <c r="S11" s="77"/>
      <c r="T11" s="78" t="s">
        <v>201</v>
      </c>
      <c r="V11" s="19" t="s">
        <v>40</v>
      </c>
      <c r="W11" s="19">
        <f t="shared" si="0"/>
        <v>0</v>
      </c>
      <c r="X11" s="19">
        <f t="shared" si="1"/>
        <v>12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148"/>
      <c r="N12" s="61"/>
      <c r="O12" s="62"/>
      <c r="P12" s="62"/>
      <c r="Q12" s="63"/>
      <c r="R12" s="76"/>
      <c r="S12" s="77"/>
      <c r="T12" s="78" t="s">
        <v>201</v>
      </c>
      <c r="V12" s="19" t="s">
        <v>40</v>
      </c>
      <c r="W12" s="19">
        <f t="shared" si="0"/>
        <v>0</v>
      </c>
      <c r="X12" s="19">
        <f t="shared" si="1"/>
        <v>12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148"/>
      <c r="N13" s="61"/>
      <c r="O13" s="62"/>
      <c r="P13" s="62"/>
      <c r="Q13" s="63"/>
      <c r="R13" s="76"/>
      <c r="S13" s="77"/>
      <c r="T13" s="78" t="s">
        <v>201</v>
      </c>
      <c r="V13" s="19" t="s">
        <v>40</v>
      </c>
      <c r="W13" s="19">
        <f t="shared" si="0"/>
        <v>0</v>
      </c>
      <c r="X13" s="19">
        <f t="shared" si="1"/>
        <v>12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1"/>
      <c r="I14" s="61"/>
      <c r="J14" s="61"/>
      <c r="K14" s="61"/>
      <c r="L14" s="61"/>
      <c r="M14" s="148"/>
      <c r="N14" s="61"/>
      <c r="O14" s="62"/>
      <c r="P14" s="62"/>
      <c r="Q14" s="63"/>
      <c r="R14" s="76"/>
      <c r="S14" s="77"/>
      <c r="T14" s="78" t="s">
        <v>201</v>
      </c>
      <c r="V14" s="82" t="s">
        <v>47</v>
      </c>
      <c r="W14" s="19">
        <f t="shared" si="0"/>
        <v>0</v>
      </c>
      <c r="X14" s="19">
        <f t="shared" si="1"/>
        <v>12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1"/>
      <c r="I15" s="61"/>
      <c r="J15" s="61"/>
      <c r="K15" s="61"/>
      <c r="L15" s="61"/>
      <c r="M15" s="148"/>
      <c r="N15" s="61"/>
      <c r="O15" s="62"/>
      <c r="P15" s="62"/>
      <c r="Q15" s="63"/>
      <c r="R15" s="76"/>
      <c r="S15" s="77"/>
      <c r="T15" s="78" t="s">
        <v>201</v>
      </c>
      <c r="V15" s="19" t="s">
        <v>51</v>
      </c>
      <c r="W15" s="19">
        <f t="shared" si="0"/>
        <v>0</v>
      </c>
      <c r="X15" s="19">
        <f t="shared" si="1"/>
        <v>12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148"/>
      <c r="N16" s="61"/>
      <c r="O16" s="62"/>
      <c r="P16" s="62"/>
      <c r="Q16" s="63"/>
      <c r="R16" s="76"/>
      <c r="S16" s="77"/>
      <c r="T16" s="78" t="s">
        <v>201</v>
      </c>
      <c r="V16" s="19" t="s">
        <v>40</v>
      </c>
      <c r="W16" s="19">
        <f t="shared" si="0"/>
        <v>0</v>
      </c>
      <c r="X16" s="19">
        <f t="shared" si="1"/>
        <v>12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61"/>
      <c r="I17" s="61"/>
      <c r="J17" s="61"/>
      <c r="K17" s="61"/>
      <c r="L17" s="61"/>
      <c r="M17" s="148"/>
      <c r="N17" s="61"/>
      <c r="O17" s="62"/>
      <c r="P17" s="62"/>
      <c r="Q17" s="63"/>
      <c r="R17" s="92"/>
      <c r="S17" s="94"/>
      <c r="T17" s="86" t="s">
        <v>201</v>
      </c>
      <c r="V17" s="19" t="s">
        <v>56</v>
      </c>
      <c r="W17" s="19">
        <f t="shared" si="0"/>
        <v>0</v>
      </c>
      <c r="X17" s="19">
        <f t="shared" si="1"/>
        <v>12</v>
      </c>
      <c r="Y17" s="19">
        <f t="shared" si="2"/>
        <v>0</v>
      </c>
      <c r="Z17" s="19">
        <f t="shared" si="3"/>
        <v>0</v>
      </c>
      <c r="AA17" s="19">
        <f t="shared" si="4"/>
        <v>0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61"/>
      <c r="I18" s="61"/>
      <c r="J18" s="61"/>
      <c r="K18" s="61"/>
      <c r="L18" s="61"/>
      <c r="M18" s="148"/>
      <c r="N18" s="61"/>
      <c r="O18" s="62"/>
      <c r="P18" s="62"/>
      <c r="Q18" s="63"/>
      <c r="R18" s="92"/>
      <c r="S18" s="94"/>
      <c r="T18" s="86" t="s">
        <v>201</v>
      </c>
      <c r="V18" s="19" t="s">
        <v>60</v>
      </c>
      <c r="W18" s="19">
        <f t="shared" si="0"/>
        <v>0</v>
      </c>
      <c r="X18" s="19">
        <f t="shared" si="1"/>
        <v>12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1"/>
      <c r="I19" s="61"/>
      <c r="J19" s="61"/>
      <c r="K19" s="61"/>
      <c r="L19" s="61"/>
      <c r="M19" s="148"/>
      <c r="N19" s="61"/>
      <c r="O19" s="62"/>
      <c r="P19" s="62"/>
      <c r="Q19" s="63"/>
      <c r="R19" s="88"/>
      <c r="S19" s="89"/>
      <c r="T19" s="90" t="s">
        <v>201</v>
      </c>
      <c r="V19" s="19" t="s">
        <v>64</v>
      </c>
      <c r="W19" s="19">
        <f t="shared" si="0"/>
        <v>0</v>
      </c>
      <c r="X19" s="19">
        <f t="shared" si="1"/>
        <v>12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1"/>
      <c r="I20" s="61"/>
      <c r="J20" s="61"/>
      <c r="K20" s="61"/>
      <c r="L20" s="61"/>
      <c r="M20" s="148"/>
      <c r="N20" s="61"/>
      <c r="O20" s="62"/>
      <c r="P20" s="62"/>
      <c r="Q20" s="63"/>
      <c r="R20" s="70"/>
      <c r="S20" s="71"/>
      <c r="T20" s="72" t="s">
        <v>201</v>
      </c>
      <c r="V20" s="19" t="s">
        <v>68</v>
      </c>
      <c r="W20" s="19">
        <f t="shared" si="0"/>
        <v>0</v>
      </c>
      <c r="X20" s="19">
        <f t="shared" si="1"/>
        <v>12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1"/>
      <c r="I21" s="61"/>
      <c r="J21" s="61"/>
      <c r="K21" s="61"/>
      <c r="L21" s="61"/>
      <c r="M21" s="148"/>
      <c r="N21" s="61"/>
      <c r="O21" s="62"/>
      <c r="P21" s="62"/>
      <c r="Q21" s="63"/>
      <c r="R21" s="76"/>
      <c r="S21" s="77"/>
      <c r="T21" s="78" t="s">
        <v>201</v>
      </c>
      <c r="V21" s="19" t="s">
        <v>72</v>
      </c>
      <c r="W21" s="19">
        <f t="shared" si="0"/>
        <v>0</v>
      </c>
      <c r="X21" s="19">
        <f t="shared" si="1"/>
        <v>12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1"/>
      <c r="I22" s="61"/>
      <c r="J22" s="61"/>
      <c r="K22" s="61"/>
      <c r="L22" s="61"/>
      <c r="M22" s="148"/>
      <c r="N22" s="61"/>
      <c r="O22" s="62"/>
      <c r="P22" s="62"/>
      <c r="Q22" s="63"/>
      <c r="R22" s="76"/>
      <c r="S22" s="77"/>
      <c r="T22" s="78" t="s">
        <v>201</v>
      </c>
      <c r="V22" s="19" t="s">
        <v>46</v>
      </c>
      <c r="W22" s="19">
        <f t="shared" si="0"/>
        <v>0</v>
      </c>
      <c r="X22" s="19">
        <f t="shared" si="1"/>
        <v>12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148"/>
      <c r="N23" s="61"/>
      <c r="O23" s="62"/>
      <c r="P23" s="62"/>
      <c r="Q23" s="63"/>
      <c r="R23" s="76"/>
      <c r="S23" s="77"/>
      <c r="T23" s="78" t="s">
        <v>201</v>
      </c>
      <c r="V23" s="19" t="s">
        <v>40</v>
      </c>
      <c r="W23" s="19">
        <f t="shared" si="0"/>
        <v>0</v>
      </c>
      <c r="X23" s="19">
        <f t="shared" si="1"/>
        <v>12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148"/>
      <c r="N24" s="61"/>
      <c r="O24" s="62"/>
      <c r="P24" s="62"/>
      <c r="Q24" s="63"/>
      <c r="R24" s="76"/>
      <c r="S24" s="77"/>
      <c r="T24" s="78" t="s">
        <v>201</v>
      </c>
      <c r="V24" s="19" t="s">
        <v>40</v>
      </c>
      <c r="W24" s="19">
        <f t="shared" si="0"/>
        <v>0</v>
      </c>
      <c r="X24" s="19">
        <f t="shared" si="1"/>
        <v>12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148"/>
      <c r="N25" s="61"/>
      <c r="O25" s="62"/>
      <c r="P25" s="62"/>
      <c r="Q25" s="63"/>
      <c r="R25" s="76"/>
      <c r="S25" s="77"/>
      <c r="T25" s="78" t="s">
        <v>201</v>
      </c>
      <c r="V25" s="19" t="s">
        <v>40</v>
      </c>
      <c r="W25" s="19">
        <f t="shared" si="0"/>
        <v>0</v>
      </c>
      <c r="X25" s="19">
        <f t="shared" si="1"/>
        <v>12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148"/>
      <c r="N26" s="61"/>
      <c r="O26" s="62"/>
      <c r="P26" s="62"/>
      <c r="Q26" s="63"/>
      <c r="R26" s="76"/>
      <c r="S26" s="77"/>
      <c r="T26" s="78" t="s">
        <v>201</v>
      </c>
      <c r="V26" s="19" t="s">
        <v>40</v>
      </c>
      <c r="W26" s="19">
        <f t="shared" si="0"/>
        <v>0</v>
      </c>
      <c r="X26" s="19">
        <f t="shared" si="1"/>
        <v>12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148"/>
      <c r="N27" s="61"/>
      <c r="O27" s="62"/>
      <c r="P27" s="62"/>
      <c r="Q27" s="63"/>
      <c r="R27" s="92"/>
      <c r="S27" s="94"/>
      <c r="T27" s="86" t="s">
        <v>201</v>
      </c>
      <c r="V27" s="19" t="s">
        <v>83</v>
      </c>
      <c r="W27" s="19">
        <f t="shared" si="0"/>
        <v>0</v>
      </c>
      <c r="X27" s="19">
        <f t="shared" si="1"/>
        <v>12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1"/>
      <c r="I28" s="61"/>
      <c r="J28" s="61"/>
      <c r="K28" s="61"/>
      <c r="L28" s="61"/>
      <c r="M28" s="148"/>
      <c r="N28" s="61"/>
      <c r="O28" s="62"/>
      <c r="P28" s="62"/>
      <c r="Q28" s="63"/>
      <c r="R28" s="76"/>
      <c r="S28" s="77"/>
      <c r="T28" s="78" t="s">
        <v>201</v>
      </c>
      <c r="V28" s="19" t="s">
        <v>46</v>
      </c>
      <c r="W28" s="19">
        <f t="shared" si="0"/>
        <v>0</v>
      </c>
      <c r="X28" s="19">
        <f t="shared" si="1"/>
        <v>12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148"/>
      <c r="N29" s="61"/>
      <c r="O29" s="62"/>
      <c r="P29" s="62"/>
      <c r="Q29" s="63"/>
      <c r="R29" s="76"/>
      <c r="S29" s="77"/>
      <c r="T29" s="78" t="s">
        <v>201</v>
      </c>
      <c r="V29" s="19" t="s">
        <v>40</v>
      </c>
      <c r="W29" s="19">
        <f t="shared" si="0"/>
        <v>0</v>
      </c>
      <c r="X29" s="19">
        <f t="shared" si="1"/>
        <v>12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161</v>
      </c>
      <c r="E30" s="68" t="s">
        <v>162</v>
      </c>
      <c r="F30" s="60"/>
      <c r="G30" s="61"/>
      <c r="H30" s="61"/>
      <c r="I30" s="61"/>
      <c r="J30" s="61"/>
      <c r="K30" s="61"/>
      <c r="L30" s="61"/>
      <c r="M30" s="148"/>
      <c r="N30" s="61"/>
      <c r="O30" s="62"/>
      <c r="P30" s="62"/>
      <c r="Q30" s="63"/>
      <c r="R30" s="76"/>
      <c r="S30" s="77"/>
      <c r="T30" s="78" t="s">
        <v>201</v>
      </c>
      <c r="V30" s="19" t="s">
        <v>163</v>
      </c>
      <c r="W30" s="19">
        <f t="shared" si="0"/>
        <v>0</v>
      </c>
      <c r="X30" s="19">
        <f t="shared" si="1"/>
        <v>12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148"/>
      <c r="N31" s="61"/>
      <c r="O31" s="62"/>
      <c r="P31" s="62"/>
      <c r="Q31" s="63"/>
      <c r="R31" s="76"/>
      <c r="S31" s="77"/>
      <c r="T31" s="78" t="s">
        <v>201</v>
      </c>
      <c r="V31" s="19" t="s">
        <v>40</v>
      </c>
      <c r="W31" s="19">
        <f t="shared" si="0"/>
        <v>0</v>
      </c>
      <c r="X31" s="19">
        <f t="shared" si="1"/>
        <v>12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148"/>
      <c r="N32" s="61"/>
      <c r="O32" s="62"/>
      <c r="P32" s="62"/>
      <c r="Q32" s="63"/>
      <c r="R32" s="76"/>
      <c r="S32" s="77"/>
      <c r="T32" s="78" t="s">
        <v>201</v>
      </c>
      <c r="V32" s="19" t="s">
        <v>40</v>
      </c>
      <c r="W32" s="19">
        <f t="shared" si="0"/>
        <v>0</v>
      </c>
      <c r="X32" s="19">
        <f t="shared" si="1"/>
        <v>12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148"/>
      <c r="N33" s="61"/>
      <c r="O33" s="62"/>
      <c r="P33" s="62"/>
      <c r="Q33" s="63"/>
      <c r="R33" s="76"/>
      <c r="S33" s="77"/>
      <c r="T33" s="78" t="s">
        <v>201</v>
      </c>
      <c r="V33" s="19" t="s">
        <v>40</v>
      </c>
      <c r="W33" s="19">
        <f t="shared" si="0"/>
        <v>0</v>
      </c>
      <c r="X33" s="19">
        <f t="shared" si="1"/>
        <v>12</v>
      </c>
      <c r="Y33" s="19">
        <f t="shared" si="2"/>
        <v>0</v>
      </c>
      <c r="Z33" s="19">
        <f t="shared" si="3"/>
        <v>0</v>
      </c>
      <c r="AA33" s="19">
        <f t="shared" si="4"/>
        <v>0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161</v>
      </c>
      <c r="E34" s="68" t="s">
        <v>162</v>
      </c>
      <c r="F34" s="60"/>
      <c r="G34" s="61"/>
      <c r="H34" s="61"/>
      <c r="I34" s="61"/>
      <c r="J34" s="61"/>
      <c r="K34" s="61"/>
      <c r="L34" s="61"/>
      <c r="M34" s="148"/>
      <c r="N34" s="61"/>
      <c r="O34" s="62"/>
      <c r="P34" s="62"/>
      <c r="Q34" s="63"/>
      <c r="R34" s="76"/>
      <c r="S34" s="77"/>
      <c r="T34" s="78" t="s">
        <v>201</v>
      </c>
      <c r="V34" s="19" t="s">
        <v>163</v>
      </c>
      <c r="W34" s="19">
        <f t="shared" si="0"/>
        <v>0</v>
      </c>
      <c r="X34" s="19">
        <f t="shared" si="1"/>
        <v>12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148"/>
      <c r="N35" s="61"/>
      <c r="O35" s="62"/>
      <c r="P35" s="62"/>
      <c r="Q35" s="63"/>
      <c r="R35" s="76"/>
      <c r="S35" s="77"/>
      <c r="T35" s="78" t="s">
        <v>201</v>
      </c>
      <c r="V35" s="19" t="s">
        <v>40</v>
      </c>
      <c r="W35" s="19">
        <f t="shared" si="0"/>
        <v>0</v>
      </c>
      <c r="X35" s="19">
        <f t="shared" si="1"/>
        <v>12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148"/>
      <c r="N36" s="61"/>
      <c r="O36" s="62"/>
      <c r="P36" s="62"/>
      <c r="Q36" s="63"/>
      <c r="R36" s="76"/>
      <c r="S36" s="77"/>
      <c r="T36" s="78" t="s">
        <v>201</v>
      </c>
      <c r="V36" s="19" t="s">
        <v>40</v>
      </c>
      <c r="W36" s="19">
        <f t="shared" si="0"/>
        <v>0</v>
      </c>
      <c r="X36" s="19">
        <f t="shared" si="1"/>
        <v>12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148"/>
      <c r="N37" s="61"/>
      <c r="O37" s="62"/>
      <c r="P37" s="62"/>
      <c r="Q37" s="63"/>
      <c r="R37" s="76"/>
      <c r="S37" s="77"/>
      <c r="T37" s="78" t="s">
        <v>201</v>
      </c>
      <c r="V37" s="19" t="s">
        <v>103</v>
      </c>
      <c r="W37" s="19">
        <f t="shared" si="0"/>
        <v>0</v>
      </c>
      <c r="X37" s="19">
        <f t="shared" si="1"/>
        <v>12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1"/>
      <c r="I38" s="61"/>
      <c r="J38" s="61"/>
      <c r="K38" s="61"/>
      <c r="L38" s="61"/>
      <c r="M38" s="148"/>
      <c r="N38" s="61"/>
      <c r="O38" s="62"/>
      <c r="P38" s="62"/>
      <c r="Q38" s="63"/>
      <c r="R38" s="92"/>
      <c r="S38" s="94"/>
      <c r="T38" s="86" t="s">
        <v>201</v>
      </c>
      <c r="V38" s="19" t="s">
        <v>106</v>
      </c>
      <c r="W38" s="19">
        <f t="shared" si="0"/>
        <v>0</v>
      </c>
      <c r="X38" s="19">
        <f t="shared" si="1"/>
        <v>12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148"/>
      <c r="N39" s="61"/>
      <c r="O39" s="62"/>
      <c r="P39" s="62"/>
      <c r="Q39" s="63"/>
      <c r="R39" s="92"/>
      <c r="S39" s="94"/>
      <c r="T39" s="86" t="s">
        <v>201</v>
      </c>
      <c r="V39" s="19" t="s">
        <v>106</v>
      </c>
      <c r="W39" s="19">
        <f t="shared" si="0"/>
        <v>0</v>
      </c>
      <c r="X39" s="19">
        <f t="shared" si="1"/>
        <v>12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148"/>
      <c r="N40" s="61"/>
      <c r="O40" s="62"/>
      <c r="P40" s="62"/>
      <c r="Q40" s="63"/>
      <c r="R40" s="92"/>
      <c r="S40" s="94"/>
      <c r="T40" s="86" t="s">
        <v>201</v>
      </c>
      <c r="V40" s="19" t="s">
        <v>112</v>
      </c>
      <c r="W40" s="19">
        <f t="shared" si="0"/>
        <v>0</v>
      </c>
      <c r="X40" s="19">
        <f t="shared" si="1"/>
        <v>12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1"/>
      <c r="I41" s="61"/>
      <c r="J41" s="61"/>
      <c r="K41" s="61"/>
      <c r="L41" s="61"/>
      <c r="M41" s="148"/>
      <c r="N41" s="61"/>
      <c r="O41" s="62"/>
      <c r="P41" s="62"/>
      <c r="Q41" s="63"/>
      <c r="R41" s="92"/>
      <c r="S41" s="94"/>
      <c r="T41" s="86" t="s">
        <v>201</v>
      </c>
      <c r="V41" s="19" t="s">
        <v>106</v>
      </c>
      <c r="W41" s="19">
        <f t="shared" si="0"/>
        <v>0</v>
      </c>
      <c r="X41" s="19">
        <f t="shared" si="1"/>
        <v>12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148"/>
      <c r="N42" s="61"/>
      <c r="O42" s="62"/>
      <c r="P42" s="62"/>
      <c r="Q42" s="63"/>
      <c r="R42" s="88"/>
      <c r="S42" s="89"/>
      <c r="T42" s="90" t="s">
        <v>201</v>
      </c>
      <c r="V42" s="19" t="s">
        <v>64</v>
      </c>
      <c r="W42" s="19">
        <f t="shared" si="0"/>
        <v>0</v>
      </c>
      <c r="X42" s="19">
        <f t="shared" si="1"/>
        <v>12</v>
      </c>
      <c r="Y42" s="19">
        <f t="shared" si="2"/>
        <v>0</v>
      </c>
      <c r="Z42" s="19">
        <f t="shared" si="3"/>
        <v>0</v>
      </c>
      <c r="AA42" s="19">
        <f t="shared" si="4"/>
        <v>0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1"/>
      <c r="I43" s="61"/>
      <c r="J43" s="61"/>
      <c r="K43" s="61"/>
      <c r="L43" s="61"/>
      <c r="M43" s="148"/>
      <c r="N43" s="61"/>
      <c r="O43" s="62"/>
      <c r="P43" s="62"/>
      <c r="Q43" s="63"/>
      <c r="R43" s="76"/>
      <c r="S43" s="77"/>
      <c r="T43" s="78" t="s">
        <v>201</v>
      </c>
      <c r="V43" s="19" t="s">
        <v>72</v>
      </c>
      <c r="W43" s="19">
        <f t="shared" si="0"/>
        <v>0</v>
      </c>
      <c r="X43" s="19">
        <f t="shared" si="1"/>
        <v>12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10.4</v>
      </c>
      <c r="G44" s="95">
        <v>8</v>
      </c>
      <c r="H44" s="95">
        <v>7.7</v>
      </c>
      <c r="I44" s="95">
        <v>5.9</v>
      </c>
      <c r="J44" s="95">
        <v>6.6</v>
      </c>
      <c r="K44" s="95">
        <v>6</v>
      </c>
      <c r="L44" s="95">
        <v>6.8</v>
      </c>
      <c r="M44" s="149">
        <v>5.9</v>
      </c>
      <c r="N44" s="95">
        <v>6.2</v>
      </c>
      <c r="O44" s="62"/>
      <c r="P44" s="62"/>
      <c r="Q44" s="63"/>
      <c r="R44" s="96">
        <v>5.9</v>
      </c>
      <c r="S44" s="97">
        <v>10.4</v>
      </c>
      <c r="T44" s="90">
        <v>7.0555555555555554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5.9</v>
      </c>
      <c r="AA44" s="19">
        <f t="shared" si="4"/>
        <v>10.4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148"/>
      <c r="N45" s="61"/>
      <c r="O45" s="62"/>
      <c r="P45" s="62"/>
      <c r="Q45" s="63"/>
      <c r="R45" s="99"/>
      <c r="S45" s="100"/>
      <c r="T45" s="101" t="s">
        <v>201</v>
      </c>
      <c r="V45" s="19" t="s">
        <v>124</v>
      </c>
      <c r="W45" s="19">
        <f t="shared" si="0"/>
        <v>0</v>
      </c>
      <c r="X45" s="19">
        <f t="shared" si="1"/>
        <v>12</v>
      </c>
      <c r="Y45" s="19">
        <f t="shared" si="2"/>
        <v>0</v>
      </c>
      <c r="Z45" s="19">
        <f t="shared" si="3"/>
        <v>0</v>
      </c>
      <c r="AA45" s="19">
        <f t="shared" si="4"/>
        <v>0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148"/>
      <c r="N46" s="61"/>
      <c r="O46" s="62"/>
      <c r="P46" s="62"/>
      <c r="Q46" s="63"/>
      <c r="R46" s="99"/>
      <c r="S46" s="100"/>
      <c r="T46" s="101" t="s">
        <v>201</v>
      </c>
      <c r="V46" s="19" t="s">
        <v>124</v>
      </c>
      <c r="W46" s="19">
        <f t="shared" si="0"/>
        <v>0</v>
      </c>
      <c r="X46" s="19">
        <f t="shared" si="1"/>
        <v>12</v>
      </c>
      <c r="Y46" s="19">
        <f t="shared" si="2"/>
        <v>0</v>
      </c>
      <c r="Z46" s="19">
        <f t="shared" si="3"/>
        <v>0</v>
      </c>
      <c r="AA46" s="19">
        <f t="shared" si="4"/>
        <v>0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1"/>
      <c r="I47" s="61"/>
      <c r="J47" s="61"/>
      <c r="K47" s="61"/>
      <c r="L47" s="61"/>
      <c r="M47" s="148"/>
      <c r="N47" s="61"/>
      <c r="O47" s="62"/>
      <c r="P47" s="62"/>
      <c r="Q47" s="63"/>
      <c r="R47" s="92"/>
      <c r="S47" s="94"/>
      <c r="T47" s="86" t="s">
        <v>201</v>
      </c>
      <c r="V47" s="19" t="s">
        <v>56</v>
      </c>
      <c r="W47" s="19">
        <f t="shared" si="0"/>
        <v>0</v>
      </c>
      <c r="X47" s="19">
        <f t="shared" si="1"/>
        <v>12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148"/>
      <c r="N48" s="61"/>
      <c r="O48" s="62"/>
      <c r="P48" s="62"/>
      <c r="Q48" s="63"/>
      <c r="R48" s="102"/>
      <c r="S48" s="103"/>
      <c r="T48" s="104" t="s">
        <v>201</v>
      </c>
      <c r="V48" s="19" t="s">
        <v>132</v>
      </c>
      <c r="W48" s="19">
        <f t="shared" si="0"/>
        <v>0</v>
      </c>
      <c r="X48" s="19">
        <f t="shared" si="1"/>
        <v>12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148"/>
      <c r="N49" s="61"/>
      <c r="O49" s="62"/>
      <c r="P49" s="62"/>
      <c r="Q49" s="63"/>
      <c r="R49" s="102"/>
      <c r="S49" s="103"/>
      <c r="T49" s="104" t="s">
        <v>201</v>
      </c>
      <c r="V49" s="19" t="s">
        <v>132</v>
      </c>
      <c r="W49" s="19">
        <f t="shared" si="0"/>
        <v>0</v>
      </c>
      <c r="X49" s="19">
        <f t="shared" si="1"/>
        <v>12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1"/>
      <c r="I50" s="61"/>
      <c r="J50" s="61"/>
      <c r="K50" s="61"/>
      <c r="L50" s="61"/>
      <c r="M50" s="148"/>
      <c r="N50" s="61"/>
      <c r="O50" s="62"/>
      <c r="P50" s="62"/>
      <c r="Q50" s="63"/>
      <c r="R50" s="76"/>
      <c r="S50" s="77"/>
      <c r="T50" s="78" t="s">
        <v>201</v>
      </c>
      <c r="V50" s="19" t="s">
        <v>72</v>
      </c>
      <c r="W50" s="19">
        <f t="shared" si="0"/>
        <v>0</v>
      </c>
      <c r="X50" s="19">
        <f t="shared" si="1"/>
        <v>12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148"/>
      <c r="N51" s="61"/>
      <c r="O51" s="62"/>
      <c r="P51" s="62"/>
      <c r="Q51" s="63"/>
      <c r="R51" s="70"/>
      <c r="S51" s="71"/>
      <c r="T51" s="72" t="s">
        <v>201</v>
      </c>
      <c r="V51" s="19" t="s">
        <v>138</v>
      </c>
      <c r="W51" s="19">
        <f t="shared" si="0"/>
        <v>0</v>
      </c>
      <c r="X51" s="19">
        <f t="shared" si="1"/>
        <v>12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0.7</v>
      </c>
      <c r="G52" s="95">
        <v>0.7</v>
      </c>
      <c r="H52" s="95">
        <v>0.7</v>
      </c>
      <c r="I52" s="95">
        <v>0.9</v>
      </c>
      <c r="J52" s="95">
        <v>0.9</v>
      </c>
      <c r="K52" s="95">
        <v>0.9</v>
      </c>
      <c r="L52" s="95">
        <v>0.6</v>
      </c>
      <c r="M52" s="149">
        <v>0.8</v>
      </c>
      <c r="N52" s="95">
        <v>0.6</v>
      </c>
      <c r="O52" s="62"/>
      <c r="P52" s="62"/>
      <c r="Q52" s="63"/>
      <c r="R52" s="96">
        <v>0.6</v>
      </c>
      <c r="S52" s="97">
        <v>0.9</v>
      </c>
      <c r="T52" s="90">
        <v>0.75555555555555542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0.6</v>
      </c>
      <c r="AA52" s="19">
        <f t="shared" si="4"/>
        <v>0.9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7.19</v>
      </c>
      <c r="G53" s="83">
        <v>7.36</v>
      </c>
      <c r="H53" s="83">
        <v>7.24</v>
      </c>
      <c r="I53" s="83">
        <v>7.22</v>
      </c>
      <c r="J53" s="83">
        <v>7.3</v>
      </c>
      <c r="K53" s="83">
        <v>7.24</v>
      </c>
      <c r="L53" s="83">
        <v>7.28</v>
      </c>
      <c r="M53" s="150">
        <v>7.29</v>
      </c>
      <c r="N53" s="83">
        <v>7.36</v>
      </c>
      <c r="O53" s="62"/>
      <c r="P53" s="62"/>
      <c r="Q53" s="63"/>
      <c r="R53" s="84">
        <v>7.19</v>
      </c>
      <c r="S53" s="85">
        <v>7.36</v>
      </c>
      <c r="T53" s="86">
        <v>7.275555555555556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7.19</v>
      </c>
      <c r="AA53" s="19">
        <f t="shared" si="4"/>
        <v>7.36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148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148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151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164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52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165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166</v>
      </c>
      <c r="F58" s="123">
        <v>0.4</v>
      </c>
      <c r="G58" s="124">
        <v>0.4</v>
      </c>
      <c r="H58" s="124">
        <v>0.3</v>
      </c>
      <c r="I58" s="124">
        <v>0.4</v>
      </c>
      <c r="J58" s="124">
        <v>0.4</v>
      </c>
      <c r="K58" s="124">
        <v>0.4</v>
      </c>
      <c r="L58" s="124">
        <v>0.5</v>
      </c>
      <c r="M58" s="153">
        <v>0.5</v>
      </c>
      <c r="N58" s="124">
        <v>0.5</v>
      </c>
      <c r="O58" s="125"/>
      <c r="P58" s="125"/>
      <c r="Q58" s="126"/>
      <c r="R58" s="127">
        <v>0.3</v>
      </c>
      <c r="S58" s="128">
        <v>0.5</v>
      </c>
      <c r="T58" s="129">
        <v>0.42222222222222222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0.3</v>
      </c>
      <c r="AA58" s="19">
        <f t="shared" si="4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167</v>
      </c>
      <c r="E63" s="28" t="s">
        <v>167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168</v>
      </c>
      <c r="E64" s="28" t="s">
        <v>168</v>
      </c>
      <c r="F64" s="35">
        <f>F5</f>
        <v>15.5</v>
      </c>
      <c r="G64" s="35">
        <f t="shared" si="5"/>
        <v>19</v>
      </c>
      <c r="H64" s="35">
        <f t="shared" si="5"/>
        <v>24.5</v>
      </c>
      <c r="I64" s="35">
        <f t="shared" si="5"/>
        <v>25</v>
      </c>
      <c r="J64" s="35">
        <f t="shared" si="5"/>
        <v>33</v>
      </c>
      <c r="K64" s="35">
        <f t="shared" si="5"/>
        <v>31</v>
      </c>
      <c r="L64" s="35">
        <f t="shared" si="5"/>
        <v>28.5</v>
      </c>
      <c r="M64" s="35">
        <f t="shared" si="5"/>
        <v>20</v>
      </c>
      <c r="N64" s="35">
        <f t="shared" si="5"/>
        <v>13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17.458333333333332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14.5</v>
      </c>
      <c r="H65" s="35">
        <f t="shared" si="5"/>
        <v>24.5</v>
      </c>
      <c r="I65" s="35">
        <f t="shared" si="5"/>
        <v>27.5</v>
      </c>
      <c r="J65" s="35">
        <f t="shared" si="5"/>
        <v>31</v>
      </c>
      <c r="K65" s="35">
        <f t="shared" si="5"/>
        <v>29.5</v>
      </c>
      <c r="L65" s="35">
        <f t="shared" si="5"/>
        <v>23</v>
      </c>
      <c r="M65" s="35">
        <f t="shared" si="5"/>
        <v>14</v>
      </c>
      <c r="N65" s="35">
        <f t="shared" si="5"/>
        <v>8.5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15.375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 t="str">
        <f t="shared" si="6"/>
        <v/>
      </c>
      <c r="I68" s="137" t="str">
        <f t="shared" si="6"/>
        <v/>
      </c>
      <c r="J68" s="137" t="str">
        <f t="shared" si="6"/>
        <v/>
      </c>
      <c r="K68" s="137" t="str">
        <f t="shared" si="6"/>
        <v/>
      </c>
      <c r="L68" s="137" t="str">
        <f t="shared" si="6"/>
        <v/>
      </c>
      <c r="M68" s="137" t="str">
        <f t="shared" si="6"/>
        <v/>
      </c>
      <c r="N68" s="137" t="str">
        <f t="shared" si="6"/>
        <v/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 t="str">
        <f t="shared" si="6"/>
        <v/>
      </c>
      <c r="I69" s="137" t="str">
        <f t="shared" si="6"/>
        <v/>
      </c>
      <c r="J69" s="137" t="str">
        <f t="shared" si="6"/>
        <v/>
      </c>
      <c r="K69" s="137" t="str">
        <f t="shared" si="6"/>
        <v/>
      </c>
      <c r="L69" s="137" t="str">
        <f t="shared" si="6"/>
        <v/>
      </c>
      <c r="M69" s="137" t="str">
        <f t="shared" si="6"/>
        <v/>
      </c>
      <c r="N69" s="137" t="str">
        <f t="shared" si="6"/>
        <v/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 t="str">
        <f t="shared" si="7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 t="str">
        <f t="shared" si="6"/>
        <v/>
      </c>
      <c r="I70" s="137" t="str">
        <f t="shared" si="6"/>
        <v/>
      </c>
      <c r="J70" s="137" t="str">
        <f t="shared" si="6"/>
        <v/>
      </c>
      <c r="K70" s="137" t="str">
        <f t="shared" si="6"/>
        <v/>
      </c>
      <c r="L70" s="137" t="str">
        <f t="shared" si="6"/>
        <v/>
      </c>
      <c r="M70" s="137" t="str">
        <f t="shared" si="6"/>
        <v/>
      </c>
      <c r="N70" s="137" t="str">
        <f t="shared" si="6"/>
        <v/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 t="str">
        <f t="shared" si="7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 t="str">
        <f t="shared" si="6"/>
        <v/>
      </c>
      <c r="I71" s="137" t="str">
        <f t="shared" si="6"/>
        <v/>
      </c>
      <c r="J71" s="137" t="str">
        <f t="shared" si="6"/>
        <v/>
      </c>
      <c r="K71" s="137" t="str">
        <f t="shared" si="6"/>
        <v/>
      </c>
      <c r="L71" s="137" t="str">
        <f t="shared" si="6"/>
        <v/>
      </c>
      <c r="M71" s="137" t="str">
        <f t="shared" si="6"/>
        <v/>
      </c>
      <c r="N71" s="137" t="str">
        <f t="shared" si="6"/>
        <v/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 t="str">
        <f t="shared" si="7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 t="str">
        <f t="shared" si="6"/>
        <v/>
      </c>
      <c r="I72" s="137" t="str">
        <f t="shared" si="6"/>
        <v/>
      </c>
      <c r="J72" s="137" t="str">
        <f t="shared" si="6"/>
        <v/>
      </c>
      <c r="K72" s="137" t="str">
        <f t="shared" si="6"/>
        <v/>
      </c>
      <c r="L72" s="137" t="str">
        <f t="shared" si="6"/>
        <v/>
      </c>
      <c r="M72" s="137" t="str">
        <f t="shared" si="6"/>
        <v/>
      </c>
      <c r="N72" s="137" t="str">
        <f t="shared" si="6"/>
        <v/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 t="str">
        <f t="shared" si="7"/>
        <v/>
      </c>
    </row>
    <row r="73" spans="2:18" hidden="1" x14ac:dyDescent="0.15">
      <c r="B73" s="57">
        <v>8</v>
      </c>
      <c r="C73" s="58" t="s">
        <v>43</v>
      </c>
      <c r="D73" s="4" t="s">
        <v>169</v>
      </c>
      <c r="E73" s="138" t="s">
        <v>170</v>
      </c>
      <c r="F73" s="137" t="str">
        <f t="shared" si="6"/>
        <v/>
      </c>
      <c r="G73" s="137" t="str">
        <f t="shared" si="6"/>
        <v/>
      </c>
      <c r="H73" s="137" t="str">
        <f t="shared" si="6"/>
        <v/>
      </c>
      <c r="I73" s="137" t="str">
        <f t="shared" si="6"/>
        <v/>
      </c>
      <c r="J73" s="137" t="str">
        <f t="shared" si="6"/>
        <v/>
      </c>
      <c r="K73" s="137" t="str">
        <f t="shared" si="6"/>
        <v/>
      </c>
      <c r="L73" s="137" t="str">
        <f t="shared" si="6"/>
        <v/>
      </c>
      <c r="M73" s="137" t="str">
        <f t="shared" si="6"/>
        <v/>
      </c>
      <c r="N73" s="137" t="str">
        <f t="shared" si="6"/>
        <v/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 t="str">
        <f t="shared" si="7"/>
        <v/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 t="str">
        <f t="shared" si="6"/>
        <v/>
      </c>
      <c r="I74" s="137" t="str">
        <f t="shared" si="6"/>
        <v/>
      </c>
      <c r="J74" s="137" t="str">
        <f t="shared" si="6"/>
        <v/>
      </c>
      <c r="K74" s="137" t="str">
        <f t="shared" si="6"/>
        <v/>
      </c>
      <c r="L74" s="137" t="str">
        <f t="shared" si="6"/>
        <v/>
      </c>
      <c r="M74" s="137" t="str">
        <f t="shared" si="6"/>
        <v/>
      </c>
      <c r="N74" s="137" t="str">
        <f t="shared" si="6"/>
        <v/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 t="str">
        <f t="shared" si="7"/>
        <v/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 t="str">
        <f t="shared" si="6"/>
        <v/>
      </c>
      <c r="I75" s="137" t="str">
        <f t="shared" si="6"/>
        <v/>
      </c>
      <c r="J75" s="137" t="str">
        <f t="shared" si="6"/>
        <v/>
      </c>
      <c r="K75" s="137" t="str">
        <f t="shared" si="6"/>
        <v/>
      </c>
      <c r="L75" s="137" t="str">
        <f t="shared" si="6"/>
        <v/>
      </c>
      <c r="M75" s="137" t="str">
        <f t="shared" si="6"/>
        <v/>
      </c>
      <c r="N75" s="137" t="str">
        <f t="shared" si="6"/>
        <v/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 t="str">
        <f t="shared" si="7"/>
        <v/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 t="str">
        <f t="shared" si="6"/>
        <v/>
      </c>
      <c r="I76" s="137" t="str">
        <f t="shared" si="6"/>
        <v/>
      </c>
      <c r="J76" s="137" t="str">
        <f t="shared" si="6"/>
        <v/>
      </c>
      <c r="K76" s="137" t="str">
        <f t="shared" si="6"/>
        <v/>
      </c>
      <c r="L76" s="137" t="str">
        <f t="shared" si="6"/>
        <v/>
      </c>
      <c r="M76" s="137" t="str">
        <f t="shared" si="6"/>
        <v/>
      </c>
      <c r="N76" s="137" t="str">
        <f t="shared" si="6"/>
        <v/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 t="str">
        <f t="shared" si="7"/>
        <v/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 t="str">
        <f t="shared" si="6"/>
        <v/>
      </c>
      <c r="I77" s="137" t="str">
        <f t="shared" si="6"/>
        <v/>
      </c>
      <c r="J77" s="137" t="str">
        <f t="shared" si="6"/>
        <v/>
      </c>
      <c r="K77" s="137" t="str">
        <f t="shared" si="6"/>
        <v/>
      </c>
      <c r="L77" s="137" t="str">
        <f t="shared" si="6"/>
        <v/>
      </c>
      <c r="M77" s="137" t="str">
        <f t="shared" si="6"/>
        <v/>
      </c>
      <c r="N77" s="137" t="str">
        <f t="shared" si="6"/>
        <v/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 t="str">
        <f t="shared" si="7"/>
        <v/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 t="str">
        <f t="shared" si="6"/>
        <v/>
      </c>
      <c r="I78" s="137" t="str">
        <f t="shared" si="6"/>
        <v/>
      </c>
      <c r="J78" s="137" t="str">
        <f t="shared" si="6"/>
        <v/>
      </c>
      <c r="K78" s="137" t="str">
        <f t="shared" si="6"/>
        <v/>
      </c>
      <c r="L78" s="137" t="str">
        <f t="shared" si="6"/>
        <v/>
      </c>
      <c r="M78" s="137" t="str">
        <f t="shared" si="6"/>
        <v/>
      </c>
      <c r="N78" s="137" t="str">
        <f t="shared" si="6"/>
        <v/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 t="str">
        <f t="shared" si="7"/>
        <v/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 t="str">
        <f t="shared" si="6"/>
        <v/>
      </c>
      <c r="I79" s="137" t="str">
        <f t="shared" si="6"/>
        <v/>
      </c>
      <c r="J79" s="137" t="str">
        <f t="shared" si="6"/>
        <v/>
      </c>
      <c r="K79" s="137" t="str">
        <f t="shared" si="6"/>
        <v/>
      </c>
      <c r="L79" s="137" t="str">
        <f t="shared" si="6"/>
        <v/>
      </c>
      <c r="M79" s="137" t="str">
        <f t="shared" si="6"/>
        <v/>
      </c>
      <c r="N79" s="137" t="str">
        <f t="shared" si="6"/>
        <v/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 t="str">
        <f t="shared" si="7"/>
        <v/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 t="str">
        <f t="shared" si="6"/>
        <v/>
      </c>
      <c r="I80" s="137" t="str">
        <f t="shared" si="6"/>
        <v/>
      </c>
      <c r="J80" s="137" t="str">
        <f t="shared" si="6"/>
        <v/>
      </c>
      <c r="K80" s="137" t="str">
        <f t="shared" si="6"/>
        <v/>
      </c>
      <c r="L80" s="137" t="str">
        <f t="shared" si="6"/>
        <v/>
      </c>
      <c r="M80" s="137" t="str">
        <f t="shared" si="6"/>
        <v/>
      </c>
      <c r="N80" s="137" t="str">
        <f t="shared" si="6"/>
        <v/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 t="str">
        <f t="shared" si="7"/>
        <v/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 t="str">
        <f t="shared" si="6"/>
        <v/>
      </c>
      <c r="I81" s="137" t="str">
        <f t="shared" si="6"/>
        <v/>
      </c>
      <c r="J81" s="137" t="str">
        <f t="shared" si="6"/>
        <v/>
      </c>
      <c r="K81" s="137" t="str">
        <f t="shared" si="6"/>
        <v/>
      </c>
      <c r="L81" s="137" t="str">
        <f t="shared" si="6"/>
        <v/>
      </c>
      <c r="M81" s="137" t="str">
        <f t="shared" si="6"/>
        <v/>
      </c>
      <c r="N81" s="137" t="str">
        <f t="shared" si="6"/>
        <v/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 t="str">
        <f t="shared" si="7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 t="str">
        <f t="shared" si="8"/>
        <v/>
      </c>
      <c r="I82" s="137" t="str">
        <f t="shared" si="8"/>
        <v/>
      </c>
      <c r="J82" s="137" t="str">
        <f t="shared" si="8"/>
        <v/>
      </c>
      <c r="K82" s="137" t="str">
        <f t="shared" si="8"/>
        <v/>
      </c>
      <c r="L82" s="137" t="str">
        <f t="shared" si="8"/>
        <v/>
      </c>
      <c r="M82" s="137" t="str">
        <f t="shared" si="8"/>
        <v/>
      </c>
      <c r="N82" s="137" t="str">
        <f t="shared" si="8"/>
        <v/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 t="str">
        <f t="shared" si="7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 t="str">
        <f t="shared" si="8"/>
        <v/>
      </c>
      <c r="I83" s="137" t="str">
        <f t="shared" si="8"/>
        <v/>
      </c>
      <c r="J83" s="137" t="str">
        <f t="shared" si="8"/>
        <v/>
      </c>
      <c r="K83" s="137" t="str">
        <f t="shared" si="8"/>
        <v/>
      </c>
      <c r="L83" s="137" t="str">
        <f t="shared" si="8"/>
        <v/>
      </c>
      <c r="M83" s="137" t="str">
        <f t="shared" si="8"/>
        <v/>
      </c>
      <c r="N83" s="137" t="str">
        <f t="shared" si="8"/>
        <v/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 t="str">
        <f t="shared" si="7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 t="str">
        <f t="shared" si="8"/>
        <v/>
      </c>
      <c r="I84" s="137" t="str">
        <f t="shared" si="8"/>
        <v/>
      </c>
      <c r="J84" s="137" t="str">
        <f t="shared" si="8"/>
        <v/>
      </c>
      <c r="K84" s="137" t="str">
        <f t="shared" si="8"/>
        <v/>
      </c>
      <c r="L84" s="137" t="str">
        <f t="shared" si="8"/>
        <v/>
      </c>
      <c r="M84" s="137" t="str">
        <f t="shared" si="8"/>
        <v/>
      </c>
      <c r="N84" s="137" t="str">
        <f t="shared" si="8"/>
        <v/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 t="str">
        <f t="shared" si="7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 t="str">
        <f t="shared" si="8"/>
        <v/>
      </c>
      <c r="I85" s="137" t="str">
        <f t="shared" si="8"/>
        <v/>
      </c>
      <c r="J85" s="137" t="str">
        <f t="shared" si="8"/>
        <v/>
      </c>
      <c r="K85" s="137" t="str">
        <f t="shared" si="8"/>
        <v/>
      </c>
      <c r="L85" s="137" t="str">
        <f t="shared" si="8"/>
        <v/>
      </c>
      <c r="M85" s="137" t="str">
        <f t="shared" si="8"/>
        <v/>
      </c>
      <c r="N85" s="137" t="str">
        <f t="shared" si="8"/>
        <v/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 t="str">
        <f t="shared" si="7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 t="str">
        <f t="shared" si="8"/>
        <v/>
      </c>
      <c r="I86" s="137" t="str">
        <f t="shared" si="8"/>
        <v/>
      </c>
      <c r="J86" s="137" t="str">
        <f t="shared" si="8"/>
        <v/>
      </c>
      <c r="K86" s="137" t="str">
        <f t="shared" si="8"/>
        <v/>
      </c>
      <c r="L86" s="137" t="str">
        <f t="shared" si="8"/>
        <v/>
      </c>
      <c r="M86" s="137" t="str">
        <f t="shared" si="8"/>
        <v/>
      </c>
      <c r="N86" s="137" t="str">
        <f t="shared" si="8"/>
        <v/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 t="str">
        <f t="shared" si="7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 t="str">
        <f t="shared" si="8"/>
        <v/>
      </c>
      <c r="I87" s="137" t="str">
        <f t="shared" si="8"/>
        <v/>
      </c>
      <c r="J87" s="137" t="str">
        <f t="shared" si="8"/>
        <v/>
      </c>
      <c r="K87" s="137" t="str">
        <f t="shared" si="8"/>
        <v/>
      </c>
      <c r="L87" s="137" t="str">
        <f t="shared" si="8"/>
        <v/>
      </c>
      <c r="M87" s="137" t="str">
        <f t="shared" si="8"/>
        <v/>
      </c>
      <c r="N87" s="137" t="str">
        <f t="shared" si="8"/>
        <v/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 t="str">
        <f t="shared" si="7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 t="str">
        <f t="shared" si="8"/>
        <v/>
      </c>
      <c r="I88" s="137" t="str">
        <f t="shared" si="8"/>
        <v/>
      </c>
      <c r="J88" s="137" t="str">
        <f t="shared" si="8"/>
        <v/>
      </c>
      <c r="K88" s="137" t="str">
        <f t="shared" si="8"/>
        <v/>
      </c>
      <c r="L88" s="137" t="str">
        <f t="shared" si="8"/>
        <v/>
      </c>
      <c r="M88" s="137" t="str">
        <f t="shared" si="8"/>
        <v/>
      </c>
      <c r="N88" s="137" t="str">
        <f t="shared" si="8"/>
        <v/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 t="str">
        <f t="shared" si="7"/>
        <v/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 t="str">
        <f t="shared" si="8"/>
        <v/>
      </c>
      <c r="I89" s="137" t="str">
        <f t="shared" si="8"/>
        <v/>
      </c>
      <c r="J89" s="137" t="str">
        <f t="shared" si="8"/>
        <v/>
      </c>
      <c r="K89" s="137" t="str">
        <f t="shared" si="8"/>
        <v/>
      </c>
      <c r="L89" s="137" t="str">
        <f t="shared" si="8"/>
        <v/>
      </c>
      <c r="M89" s="137" t="str">
        <f t="shared" si="8"/>
        <v/>
      </c>
      <c r="N89" s="137" t="str">
        <f t="shared" si="8"/>
        <v/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 t="str">
        <f t="shared" si="7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 t="str">
        <f t="shared" si="8"/>
        <v/>
      </c>
      <c r="I90" s="137" t="str">
        <f t="shared" si="8"/>
        <v/>
      </c>
      <c r="J90" s="137" t="str">
        <f t="shared" si="8"/>
        <v/>
      </c>
      <c r="K90" s="137" t="str">
        <f t="shared" si="8"/>
        <v/>
      </c>
      <c r="L90" s="137" t="str">
        <f t="shared" si="8"/>
        <v/>
      </c>
      <c r="M90" s="137" t="str">
        <f t="shared" si="8"/>
        <v/>
      </c>
      <c r="N90" s="137" t="str">
        <f t="shared" si="8"/>
        <v/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 t="str">
        <f t="shared" si="7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 t="str">
        <f t="shared" si="8"/>
        <v/>
      </c>
      <c r="I91" s="137" t="str">
        <f t="shared" si="8"/>
        <v/>
      </c>
      <c r="J91" s="137" t="str">
        <f t="shared" si="8"/>
        <v/>
      </c>
      <c r="K91" s="137" t="str">
        <f t="shared" si="8"/>
        <v/>
      </c>
      <c r="L91" s="137" t="str">
        <f t="shared" si="8"/>
        <v/>
      </c>
      <c r="M91" s="137" t="str">
        <f t="shared" si="8"/>
        <v/>
      </c>
      <c r="N91" s="137" t="str">
        <f t="shared" si="8"/>
        <v/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 t="str">
        <f t="shared" si="7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 t="str">
        <f t="shared" si="8"/>
        <v/>
      </c>
      <c r="I92" s="137" t="str">
        <f t="shared" si="8"/>
        <v/>
      </c>
      <c r="J92" s="137" t="str">
        <f t="shared" si="8"/>
        <v/>
      </c>
      <c r="K92" s="137" t="str">
        <f t="shared" si="8"/>
        <v/>
      </c>
      <c r="L92" s="137" t="str">
        <f t="shared" si="8"/>
        <v/>
      </c>
      <c r="M92" s="137" t="str">
        <f t="shared" si="8"/>
        <v/>
      </c>
      <c r="N92" s="137" t="str">
        <f t="shared" si="8"/>
        <v/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 t="str">
        <f t="shared" si="7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 t="str">
        <f t="shared" si="8"/>
        <v/>
      </c>
      <c r="I93" s="137" t="str">
        <f t="shared" si="8"/>
        <v/>
      </c>
      <c r="J93" s="137" t="str">
        <f t="shared" si="8"/>
        <v/>
      </c>
      <c r="K93" s="137" t="str">
        <f t="shared" si="8"/>
        <v/>
      </c>
      <c r="L93" s="137" t="str">
        <f t="shared" si="8"/>
        <v/>
      </c>
      <c r="M93" s="137" t="str">
        <f t="shared" si="8"/>
        <v/>
      </c>
      <c r="N93" s="137" t="str">
        <f t="shared" si="8"/>
        <v/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 t="str">
        <f t="shared" si="7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 t="str">
        <f t="shared" si="8"/>
        <v/>
      </c>
      <c r="I94" s="137" t="str">
        <f t="shared" si="8"/>
        <v/>
      </c>
      <c r="J94" s="137" t="str">
        <f t="shared" si="8"/>
        <v/>
      </c>
      <c r="K94" s="137" t="str">
        <f t="shared" si="8"/>
        <v/>
      </c>
      <c r="L94" s="137" t="str">
        <f t="shared" si="8"/>
        <v/>
      </c>
      <c r="M94" s="137" t="str">
        <f t="shared" si="8"/>
        <v/>
      </c>
      <c r="N94" s="137" t="str">
        <f t="shared" si="8"/>
        <v/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 t="str">
        <f t="shared" si="7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 t="str">
        <f t="shared" si="8"/>
        <v/>
      </c>
      <c r="I95" s="137" t="str">
        <f t="shared" si="8"/>
        <v/>
      </c>
      <c r="J95" s="137" t="str">
        <f t="shared" si="8"/>
        <v/>
      </c>
      <c r="K95" s="137" t="str">
        <f t="shared" si="8"/>
        <v/>
      </c>
      <c r="L95" s="137" t="str">
        <f t="shared" si="8"/>
        <v/>
      </c>
      <c r="M95" s="137" t="str">
        <f t="shared" si="8"/>
        <v/>
      </c>
      <c r="N95" s="137" t="str">
        <f t="shared" si="8"/>
        <v/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 t="str">
        <f t="shared" si="7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 t="str">
        <f t="shared" si="8"/>
        <v/>
      </c>
      <c r="I96" s="137" t="str">
        <f t="shared" si="8"/>
        <v/>
      </c>
      <c r="J96" s="137" t="str">
        <f t="shared" si="8"/>
        <v/>
      </c>
      <c r="K96" s="137" t="str">
        <f t="shared" si="8"/>
        <v/>
      </c>
      <c r="L96" s="137" t="str">
        <f t="shared" si="8"/>
        <v/>
      </c>
      <c r="M96" s="137" t="str">
        <f t="shared" si="8"/>
        <v/>
      </c>
      <c r="N96" s="137" t="str">
        <f t="shared" si="8"/>
        <v/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 t="str">
        <f t="shared" si="7"/>
        <v/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 t="str">
        <f t="shared" si="8"/>
        <v/>
      </c>
      <c r="I97" s="137" t="str">
        <f t="shared" si="8"/>
        <v/>
      </c>
      <c r="J97" s="137" t="str">
        <f t="shared" si="8"/>
        <v/>
      </c>
      <c r="K97" s="137" t="str">
        <f t="shared" si="8"/>
        <v/>
      </c>
      <c r="L97" s="137" t="str">
        <f t="shared" si="8"/>
        <v/>
      </c>
      <c r="M97" s="137" t="str">
        <f t="shared" si="8"/>
        <v/>
      </c>
      <c r="N97" s="137" t="str">
        <f t="shared" si="8"/>
        <v/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 t="str">
        <f t="shared" si="7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 t="str">
        <f t="shared" si="9"/>
        <v/>
      </c>
      <c r="I98" s="137" t="str">
        <f t="shared" si="9"/>
        <v/>
      </c>
      <c r="J98" s="137" t="str">
        <f t="shared" si="9"/>
        <v/>
      </c>
      <c r="K98" s="137" t="str">
        <f t="shared" si="9"/>
        <v/>
      </c>
      <c r="L98" s="137" t="str">
        <f t="shared" si="9"/>
        <v/>
      </c>
      <c r="M98" s="137" t="str">
        <f t="shared" si="9"/>
        <v/>
      </c>
      <c r="N98" s="137" t="str">
        <f t="shared" si="9"/>
        <v/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 t="str">
        <f t="shared" si="7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 t="str">
        <f t="shared" si="9"/>
        <v/>
      </c>
      <c r="I99" s="137" t="str">
        <f t="shared" si="9"/>
        <v/>
      </c>
      <c r="J99" s="137" t="str">
        <f t="shared" si="9"/>
        <v/>
      </c>
      <c r="K99" s="137" t="str">
        <f t="shared" si="9"/>
        <v/>
      </c>
      <c r="L99" s="137" t="str">
        <f t="shared" si="9"/>
        <v/>
      </c>
      <c r="M99" s="137" t="str">
        <f t="shared" si="9"/>
        <v/>
      </c>
      <c r="N99" s="137" t="str">
        <f t="shared" si="9"/>
        <v/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 t="str">
        <f t="shared" si="7"/>
        <v/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 t="str">
        <f t="shared" si="9"/>
        <v/>
      </c>
      <c r="I100" s="137" t="str">
        <f t="shared" si="9"/>
        <v/>
      </c>
      <c r="J100" s="137" t="str">
        <f t="shared" si="9"/>
        <v/>
      </c>
      <c r="K100" s="137" t="str">
        <f t="shared" si="9"/>
        <v/>
      </c>
      <c r="L100" s="137" t="str">
        <f t="shared" si="9"/>
        <v/>
      </c>
      <c r="M100" s="137" t="str">
        <f t="shared" si="9"/>
        <v/>
      </c>
      <c r="N100" s="137" t="str">
        <f t="shared" si="9"/>
        <v/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 t="str">
        <f t="shared" si="7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 t="str">
        <f t="shared" si="9"/>
        <v/>
      </c>
      <c r="I101" s="137" t="str">
        <f t="shared" si="9"/>
        <v/>
      </c>
      <c r="J101" s="137" t="str">
        <f t="shared" si="9"/>
        <v/>
      </c>
      <c r="K101" s="137" t="str">
        <f t="shared" si="9"/>
        <v/>
      </c>
      <c r="L101" s="137" t="str">
        <f t="shared" si="9"/>
        <v/>
      </c>
      <c r="M101" s="137" t="str">
        <f t="shared" si="9"/>
        <v/>
      </c>
      <c r="N101" s="137" t="str">
        <f t="shared" si="9"/>
        <v/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 t="str">
        <f t="shared" si="7"/>
        <v/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 t="str">
        <f t="shared" si="9"/>
        <v/>
      </c>
      <c r="I102" s="137" t="str">
        <f t="shared" si="9"/>
        <v/>
      </c>
      <c r="J102" s="137" t="str">
        <f t="shared" si="9"/>
        <v/>
      </c>
      <c r="K102" s="137" t="str">
        <f t="shared" si="9"/>
        <v/>
      </c>
      <c r="L102" s="137" t="str">
        <f t="shared" si="9"/>
        <v/>
      </c>
      <c r="M102" s="137" t="str">
        <f t="shared" si="9"/>
        <v/>
      </c>
      <c r="N102" s="137" t="str">
        <f t="shared" si="9"/>
        <v/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 t="str">
        <f t="shared" si="7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10.4</v>
      </c>
      <c r="G103" s="137">
        <f t="shared" si="9"/>
        <v>8</v>
      </c>
      <c r="H103" s="137">
        <f t="shared" si="9"/>
        <v>7.7</v>
      </c>
      <c r="I103" s="137">
        <f t="shared" si="9"/>
        <v>5.9</v>
      </c>
      <c r="J103" s="137">
        <f t="shared" si="9"/>
        <v>6.6</v>
      </c>
      <c r="K103" s="137">
        <f t="shared" si="9"/>
        <v>6</v>
      </c>
      <c r="L103" s="137">
        <f t="shared" si="9"/>
        <v>6.8</v>
      </c>
      <c r="M103" s="137">
        <f t="shared" si="9"/>
        <v>5.9</v>
      </c>
      <c r="N103" s="137">
        <f t="shared" si="9"/>
        <v>6.2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7.0555555555555554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 t="str">
        <f t="shared" si="9"/>
        <v/>
      </c>
      <c r="I104" s="137" t="str">
        <f t="shared" si="9"/>
        <v/>
      </c>
      <c r="J104" s="137" t="str">
        <f t="shared" si="9"/>
        <v/>
      </c>
      <c r="K104" s="137" t="str">
        <f t="shared" si="9"/>
        <v/>
      </c>
      <c r="L104" s="137" t="str">
        <f t="shared" si="9"/>
        <v/>
      </c>
      <c r="M104" s="137" t="str">
        <f t="shared" si="9"/>
        <v/>
      </c>
      <c r="N104" s="137" t="str">
        <f t="shared" si="9"/>
        <v/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 t="str">
        <f t="shared" si="7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 t="str">
        <f t="shared" si="9"/>
        <v/>
      </c>
      <c r="I105" s="137" t="str">
        <f t="shared" si="9"/>
        <v/>
      </c>
      <c r="J105" s="137" t="str">
        <f t="shared" si="9"/>
        <v/>
      </c>
      <c r="K105" s="137" t="str">
        <f t="shared" si="9"/>
        <v/>
      </c>
      <c r="L105" s="137" t="str">
        <f t="shared" si="9"/>
        <v/>
      </c>
      <c r="M105" s="137" t="str">
        <f t="shared" si="9"/>
        <v/>
      </c>
      <c r="N105" s="137" t="str">
        <f t="shared" si="9"/>
        <v/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 t="str">
        <f t="shared" si="7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 t="str">
        <f t="shared" si="9"/>
        <v/>
      </c>
      <c r="I106" s="137" t="str">
        <f t="shared" si="9"/>
        <v/>
      </c>
      <c r="J106" s="137" t="str">
        <f t="shared" si="9"/>
        <v/>
      </c>
      <c r="K106" s="137" t="str">
        <f t="shared" si="9"/>
        <v/>
      </c>
      <c r="L106" s="137" t="str">
        <f t="shared" si="9"/>
        <v/>
      </c>
      <c r="M106" s="137" t="str">
        <f t="shared" si="9"/>
        <v/>
      </c>
      <c r="N106" s="137" t="str">
        <f t="shared" si="9"/>
        <v/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 t="str">
        <f t="shared" si="7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 t="str">
        <f t="shared" si="9"/>
        <v/>
      </c>
      <c r="I107" s="137" t="str">
        <f t="shared" si="9"/>
        <v/>
      </c>
      <c r="J107" s="137" t="str">
        <f t="shared" si="9"/>
        <v/>
      </c>
      <c r="K107" s="137" t="str">
        <f t="shared" si="9"/>
        <v/>
      </c>
      <c r="L107" s="137" t="str">
        <f t="shared" si="9"/>
        <v/>
      </c>
      <c r="M107" s="137" t="str">
        <f t="shared" si="9"/>
        <v/>
      </c>
      <c r="N107" s="137" t="str">
        <f t="shared" si="9"/>
        <v/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 t="str">
        <f t="shared" si="7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 t="str">
        <f t="shared" si="9"/>
        <v/>
      </c>
      <c r="I108" s="137" t="str">
        <f t="shared" si="9"/>
        <v/>
      </c>
      <c r="J108" s="137" t="str">
        <f t="shared" si="9"/>
        <v/>
      </c>
      <c r="K108" s="137" t="str">
        <f t="shared" si="9"/>
        <v/>
      </c>
      <c r="L108" s="137" t="str">
        <f t="shared" si="9"/>
        <v/>
      </c>
      <c r="M108" s="137" t="str">
        <f t="shared" si="9"/>
        <v/>
      </c>
      <c r="N108" s="137" t="str">
        <f t="shared" si="9"/>
        <v/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 t="str">
        <f t="shared" si="7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 t="str">
        <f t="shared" si="9"/>
        <v/>
      </c>
      <c r="I109" s="137" t="str">
        <f t="shared" si="9"/>
        <v/>
      </c>
      <c r="J109" s="137" t="str">
        <f t="shared" si="9"/>
        <v/>
      </c>
      <c r="K109" s="137" t="str">
        <f t="shared" si="9"/>
        <v/>
      </c>
      <c r="L109" s="137" t="str">
        <f t="shared" si="9"/>
        <v/>
      </c>
      <c r="M109" s="137" t="str">
        <f t="shared" si="9"/>
        <v/>
      </c>
      <c r="N109" s="137" t="str">
        <f t="shared" si="9"/>
        <v/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 t="str">
        <f t="shared" si="7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 t="str">
        <f t="shared" si="9"/>
        <v/>
      </c>
      <c r="I110" s="137" t="str">
        <f t="shared" si="9"/>
        <v/>
      </c>
      <c r="J110" s="137" t="str">
        <f t="shared" si="9"/>
        <v/>
      </c>
      <c r="K110" s="137" t="str">
        <f t="shared" si="9"/>
        <v/>
      </c>
      <c r="L110" s="137" t="str">
        <f t="shared" si="9"/>
        <v/>
      </c>
      <c r="M110" s="137" t="str">
        <f t="shared" si="9"/>
        <v/>
      </c>
      <c r="N110" s="137" t="str">
        <f t="shared" si="9"/>
        <v/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 t="str">
        <f t="shared" si="7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0.7</v>
      </c>
      <c r="G111" s="137">
        <f t="shared" si="9"/>
        <v>0.7</v>
      </c>
      <c r="H111" s="137">
        <f t="shared" si="9"/>
        <v>0.7</v>
      </c>
      <c r="I111" s="137">
        <f t="shared" si="9"/>
        <v>0.9</v>
      </c>
      <c r="J111" s="137">
        <f t="shared" si="9"/>
        <v>0.9</v>
      </c>
      <c r="K111" s="137">
        <f t="shared" si="9"/>
        <v>0.9</v>
      </c>
      <c r="L111" s="137">
        <f t="shared" si="9"/>
        <v>0.6</v>
      </c>
      <c r="M111" s="137">
        <f t="shared" si="9"/>
        <v>0.8</v>
      </c>
      <c r="N111" s="137">
        <f t="shared" si="9"/>
        <v>0.6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0.75555555555555542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7.19</v>
      </c>
      <c r="G112" s="137">
        <f t="shared" si="9"/>
        <v>7.36</v>
      </c>
      <c r="H112" s="137">
        <f t="shared" si="9"/>
        <v>7.24</v>
      </c>
      <c r="I112" s="137">
        <f t="shared" si="9"/>
        <v>7.22</v>
      </c>
      <c r="J112" s="137">
        <f t="shared" si="9"/>
        <v>7.3</v>
      </c>
      <c r="K112" s="137">
        <f t="shared" si="9"/>
        <v>7.24</v>
      </c>
      <c r="L112" s="137">
        <f t="shared" si="9"/>
        <v>7.28</v>
      </c>
      <c r="M112" s="137">
        <f t="shared" si="9"/>
        <v>7.29</v>
      </c>
      <c r="N112" s="137">
        <f t="shared" si="9"/>
        <v>7.36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7.275555555555556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0.4</v>
      </c>
      <c r="G117" s="125">
        <f t="shared" si="10"/>
        <v>0.4</v>
      </c>
      <c r="H117" s="125">
        <f t="shared" si="10"/>
        <v>0.3</v>
      </c>
      <c r="I117" s="125">
        <f t="shared" si="10"/>
        <v>0.4</v>
      </c>
      <c r="J117" s="125">
        <f t="shared" si="10"/>
        <v>0.4</v>
      </c>
      <c r="K117" s="125">
        <f t="shared" si="10"/>
        <v>0.4</v>
      </c>
      <c r="L117" s="125">
        <f t="shared" si="10"/>
        <v>0.5</v>
      </c>
      <c r="M117" s="125">
        <f t="shared" si="10"/>
        <v>0.5</v>
      </c>
      <c r="N117" s="125">
        <f t="shared" si="10"/>
        <v>0.5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0.42222222222222222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7" priority="2" stopIfTrue="1" operator="equal">
      <formula>""</formula>
    </cfRule>
  </conditionalFormatting>
  <conditionalFormatting sqref="F2:T58">
    <cfRule type="cellIs" dxfId="1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203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171</v>
      </c>
      <c r="E4" s="29" t="s">
        <v>171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171</v>
      </c>
      <c r="E5" s="29" t="s">
        <v>171</v>
      </c>
      <c r="F5" s="34">
        <v>14</v>
      </c>
      <c r="G5" s="35">
        <v>19</v>
      </c>
      <c r="H5" s="35">
        <v>23.5</v>
      </c>
      <c r="I5" s="35">
        <v>24.5</v>
      </c>
      <c r="J5" s="35">
        <v>31</v>
      </c>
      <c r="K5" s="35">
        <v>29</v>
      </c>
      <c r="L5" s="35">
        <v>28</v>
      </c>
      <c r="M5" s="35">
        <v>21</v>
      </c>
      <c r="N5" s="35">
        <v>15</v>
      </c>
      <c r="O5" s="35"/>
      <c r="P5" s="35"/>
      <c r="Q5" s="36"/>
      <c r="R5" s="37">
        <v>14</v>
      </c>
      <c r="S5" s="37">
        <v>31</v>
      </c>
      <c r="T5" s="37">
        <v>22.777777777777779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16</v>
      </c>
      <c r="H6" s="43">
        <v>23</v>
      </c>
      <c r="I6" s="43">
        <v>28</v>
      </c>
      <c r="J6" s="43">
        <v>31</v>
      </c>
      <c r="K6" s="43">
        <v>25</v>
      </c>
      <c r="L6" s="43">
        <v>21</v>
      </c>
      <c r="M6" s="43">
        <v>14</v>
      </c>
      <c r="N6" s="43">
        <v>7.5</v>
      </c>
      <c r="O6" s="43"/>
      <c r="P6" s="43"/>
      <c r="Q6" s="44"/>
      <c r="R6" s="145">
        <v>7.5</v>
      </c>
      <c r="S6" s="146">
        <v>31</v>
      </c>
      <c r="T6" s="45">
        <v>19.722222222222221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7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148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148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148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148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148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79">
        <v>2E-3</v>
      </c>
      <c r="I13" s="61"/>
      <c r="J13" s="61"/>
      <c r="K13" s="79">
        <v>2E-3</v>
      </c>
      <c r="L13" s="61"/>
      <c r="M13" s="148"/>
      <c r="N13" s="79">
        <v>2E-3</v>
      </c>
      <c r="O13" s="62"/>
      <c r="P13" s="62"/>
      <c r="Q13" s="63"/>
      <c r="R13" s="80">
        <v>2E-3</v>
      </c>
      <c r="S13" s="81">
        <v>2E-3</v>
      </c>
      <c r="T13" s="78">
        <v>2E-3</v>
      </c>
      <c r="V13" s="19" t="s">
        <v>40</v>
      </c>
      <c r="W13" s="19">
        <f t="shared" si="0"/>
        <v>0</v>
      </c>
      <c r="X13" s="19">
        <f t="shared" si="1"/>
        <v>9</v>
      </c>
      <c r="Y13" s="19">
        <f t="shared" si="2"/>
        <v>3</v>
      </c>
      <c r="Z13" s="19">
        <f t="shared" si="3"/>
        <v>2E-3</v>
      </c>
      <c r="AA13" s="19">
        <f t="shared" si="4"/>
        <v>2E-3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169</v>
      </c>
      <c r="E14" s="59" t="s">
        <v>170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148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172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148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173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148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1.37</v>
      </c>
      <c r="I17" s="61"/>
      <c r="J17" s="61"/>
      <c r="K17" s="83">
        <v>1.55</v>
      </c>
      <c r="L17" s="61"/>
      <c r="M17" s="148"/>
      <c r="N17" s="83">
        <v>1.99</v>
      </c>
      <c r="O17" s="62"/>
      <c r="P17" s="62"/>
      <c r="Q17" s="63"/>
      <c r="R17" s="84">
        <v>1.37</v>
      </c>
      <c r="S17" s="85">
        <v>1.99</v>
      </c>
      <c r="T17" s="86">
        <v>1.6366666666666667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1.37</v>
      </c>
      <c r="AA17" s="19">
        <f t="shared" si="4"/>
        <v>1.99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0.12</v>
      </c>
      <c r="I18" s="61"/>
      <c r="J18" s="61"/>
      <c r="K18" s="83">
        <v>0.12</v>
      </c>
      <c r="L18" s="61"/>
      <c r="M18" s="148"/>
      <c r="N18" s="83">
        <v>0.12</v>
      </c>
      <c r="O18" s="62"/>
      <c r="P18" s="62"/>
      <c r="Q18" s="63"/>
      <c r="R18" s="84">
        <v>0.12</v>
      </c>
      <c r="S18" s="85">
        <v>0.12</v>
      </c>
      <c r="T18" s="86">
        <v>0.12</v>
      </c>
      <c r="V18" s="19" t="s">
        <v>60</v>
      </c>
      <c r="W18" s="19">
        <f t="shared" si="0"/>
        <v>0</v>
      </c>
      <c r="X18" s="19">
        <f t="shared" si="1"/>
        <v>9</v>
      </c>
      <c r="Y18" s="19">
        <f t="shared" si="2"/>
        <v>3</v>
      </c>
      <c r="Z18" s="19">
        <f t="shared" si="3"/>
        <v>0.12</v>
      </c>
      <c r="AA18" s="19">
        <f t="shared" si="4"/>
        <v>0.12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148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148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148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148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148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148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148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148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7.0000000000000007E-2</v>
      </c>
      <c r="L27" s="61"/>
      <c r="M27" s="148"/>
      <c r="N27" s="83">
        <v>0.06</v>
      </c>
      <c r="O27" s="62"/>
      <c r="P27" s="62"/>
      <c r="Q27" s="63"/>
      <c r="R27" s="92" t="s">
        <v>222</v>
      </c>
      <c r="S27" s="85">
        <v>7.0000000000000007E-2</v>
      </c>
      <c r="T27" s="86" t="s">
        <v>222</v>
      </c>
      <c r="V27" s="19" t="s">
        <v>83</v>
      </c>
      <c r="W27" s="19">
        <f t="shared" si="0"/>
        <v>1</v>
      </c>
      <c r="X27" s="19">
        <f t="shared" si="1"/>
        <v>9</v>
      </c>
      <c r="Y27" s="19">
        <f t="shared" si="2"/>
        <v>2</v>
      </c>
      <c r="Z27" s="19">
        <f t="shared" si="3"/>
        <v>0.06</v>
      </c>
      <c r="AA27" s="19">
        <f t="shared" si="4"/>
        <v>7.0000000000000007E-2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148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2E-3</v>
      </c>
      <c r="I29" s="61"/>
      <c r="J29" s="61"/>
      <c r="K29" s="69" t="s">
        <v>217</v>
      </c>
      <c r="L29" s="61"/>
      <c r="M29" s="148"/>
      <c r="N29" s="69" t="s">
        <v>40</v>
      </c>
      <c r="O29" s="62"/>
      <c r="P29" s="62"/>
      <c r="Q29" s="63"/>
      <c r="R29" s="76" t="s">
        <v>217</v>
      </c>
      <c r="S29" s="81">
        <v>2E-3</v>
      </c>
      <c r="T29" s="78" t="s">
        <v>40</v>
      </c>
      <c r="V29" s="19" t="s">
        <v>40</v>
      </c>
      <c r="W29" s="19">
        <f t="shared" si="0"/>
        <v>2</v>
      </c>
      <c r="X29" s="19">
        <f t="shared" si="1"/>
        <v>9</v>
      </c>
      <c r="Y29" s="19">
        <f t="shared" si="2"/>
        <v>1</v>
      </c>
      <c r="Z29" s="19">
        <f t="shared" si="3"/>
        <v>2E-3</v>
      </c>
      <c r="AA29" s="19">
        <f t="shared" si="4"/>
        <v>2E-3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174</v>
      </c>
      <c r="E30" s="68" t="s">
        <v>175</v>
      </c>
      <c r="F30" s="60"/>
      <c r="G30" s="61"/>
      <c r="H30" s="69" t="s">
        <v>223</v>
      </c>
      <c r="I30" s="61"/>
      <c r="J30" s="61"/>
      <c r="K30" s="69" t="s">
        <v>223</v>
      </c>
      <c r="L30" s="61"/>
      <c r="M30" s="148"/>
      <c r="N30" s="69" t="s">
        <v>232</v>
      </c>
      <c r="O30" s="62"/>
      <c r="P30" s="62"/>
      <c r="Q30" s="63"/>
      <c r="R30" s="76" t="s">
        <v>223</v>
      </c>
      <c r="S30" s="77" t="s">
        <v>223</v>
      </c>
      <c r="T30" s="78" t="s">
        <v>223</v>
      </c>
      <c r="V30" s="19" t="s">
        <v>176</v>
      </c>
      <c r="W30" s="19">
        <f t="shared" si="0"/>
        <v>3</v>
      </c>
      <c r="X30" s="19">
        <f t="shared" si="1"/>
        <v>9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79">
        <v>1E-3</v>
      </c>
      <c r="I31" s="61"/>
      <c r="J31" s="61"/>
      <c r="K31" s="79">
        <v>2E-3</v>
      </c>
      <c r="L31" s="61"/>
      <c r="M31" s="148"/>
      <c r="N31" s="79">
        <v>2E-3</v>
      </c>
      <c r="O31" s="62"/>
      <c r="P31" s="62"/>
      <c r="Q31" s="63"/>
      <c r="R31" s="80">
        <v>1E-3</v>
      </c>
      <c r="S31" s="81">
        <v>2E-3</v>
      </c>
      <c r="T31" s="78">
        <v>1.6666666666666668E-3</v>
      </c>
      <c r="V31" s="19" t="s">
        <v>40</v>
      </c>
      <c r="W31" s="19">
        <f t="shared" si="0"/>
        <v>0</v>
      </c>
      <c r="X31" s="19">
        <f t="shared" si="1"/>
        <v>9</v>
      </c>
      <c r="Y31" s="19">
        <f t="shared" si="2"/>
        <v>3</v>
      </c>
      <c r="Z31" s="19">
        <f t="shared" si="3"/>
        <v>1E-3</v>
      </c>
      <c r="AA31" s="19">
        <f t="shared" si="4"/>
        <v>2E-3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148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30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5.0000000000000001E-3</v>
      </c>
      <c r="I33" s="61"/>
      <c r="J33" s="61"/>
      <c r="K33" s="79">
        <v>4.0000000000000001E-3</v>
      </c>
      <c r="L33" s="61"/>
      <c r="M33" s="148"/>
      <c r="N33" s="79">
        <v>3.0000000000000001E-3</v>
      </c>
      <c r="O33" s="62"/>
      <c r="P33" s="62"/>
      <c r="Q33" s="63"/>
      <c r="R33" s="80">
        <v>3.0000000000000001E-3</v>
      </c>
      <c r="S33" s="81">
        <v>5.0000000000000001E-3</v>
      </c>
      <c r="T33" s="78">
        <v>4.0000000000000001E-3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3.0000000000000001E-3</v>
      </c>
      <c r="AA33" s="19">
        <f t="shared" si="4"/>
        <v>5.0000000000000001E-3</v>
      </c>
      <c r="AC33" s="19">
        <v>1E-3</v>
      </c>
    </row>
    <row r="34" spans="1:30" x14ac:dyDescent="0.15">
      <c r="A34" s="46"/>
      <c r="B34" s="57">
        <v>28</v>
      </c>
      <c r="C34" s="67" t="s">
        <v>95</v>
      </c>
      <c r="D34" s="3" t="s">
        <v>174</v>
      </c>
      <c r="E34" s="68" t="s">
        <v>175</v>
      </c>
      <c r="F34" s="60"/>
      <c r="G34" s="61"/>
      <c r="H34" s="69" t="s">
        <v>223</v>
      </c>
      <c r="I34" s="61"/>
      <c r="J34" s="61"/>
      <c r="K34" s="69" t="s">
        <v>223</v>
      </c>
      <c r="L34" s="61"/>
      <c r="M34" s="148"/>
      <c r="N34" s="69" t="s">
        <v>232</v>
      </c>
      <c r="O34" s="62"/>
      <c r="P34" s="62"/>
      <c r="Q34" s="63"/>
      <c r="R34" s="76" t="s">
        <v>223</v>
      </c>
      <c r="S34" s="77" t="s">
        <v>223</v>
      </c>
      <c r="T34" s="78" t="s">
        <v>223</v>
      </c>
      <c r="V34" s="19" t="s">
        <v>176</v>
      </c>
      <c r="W34" s="19">
        <f t="shared" si="0"/>
        <v>3</v>
      </c>
      <c r="X34" s="19">
        <f t="shared" si="1"/>
        <v>9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30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2E-3</v>
      </c>
      <c r="I35" s="61"/>
      <c r="J35" s="61"/>
      <c r="K35" s="79">
        <v>2E-3</v>
      </c>
      <c r="L35" s="61"/>
      <c r="M35" s="148"/>
      <c r="N35" s="79">
        <v>1E-3</v>
      </c>
      <c r="O35" s="62"/>
      <c r="P35" s="62"/>
      <c r="Q35" s="63"/>
      <c r="R35" s="80">
        <v>1E-3</v>
      </c>
      <c r="S35" s="81">
        <v>2E-3</v>
      </c>
      <c r="T35" s="78">
        <v>1.6666666666666668E-3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1E-3</v>
      </c>
      <c r="AA35" s="19">
        <f t="shared" si="4"/>
        <v>2E-3</v>
      </c>
      <c r="AC35" s="19">
        <v>1E-3</v>
      </c>
    </row>
    <row r="36" spans="1:30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148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30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148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30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148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30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9" t="s">
        <v>225</v>
      </c>
      <c r="I39" s="61"/>
      <c r="J39" s="61"/>
      <c r="K39" s="69" t="s">
        <v>225</v>
      </c>
      <c r="L39" s="61"/>
      <c r="M39" s="148"/>
      <c r="N39" s="69" t="s">
        <v>106</v>
      </c>
      <c r="O39" s="62"/>
      <c r="P39" s="62"/>
      <c r="Q39" s="63"/>
      <c r="R39" s="92" t="s">
        <v>225</v>
      </c>
      <c r="S39" s="94" t="s">
        <v>225</v>
      </c>
      <c r="T39" s="86" t="s">
        <v>225</v>
      </c>
      <c r="V39" s="19" t="s">
        <v>106</v>
      </c>
      <c r="W39" s="19">
        <f t="shared" si="0"/>
        <v>3</v>
      </c>
      <c r="X39" s="19">
        <f t="shared" si="1"/>
        <v>9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30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148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30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148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30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6.7</v>
      </c>
      <c r="I42" s="61"/>
      <c r="J42" s="61"/>
      <c r="K42" s="95">
        <v>7</v>
      </c>
      <c r="L42" s="61"/>
      <c r="M42" s="148"/>
      <c r="N42" s="95">
        <v>7.4</v>
      </c>
      <c r="O42" s="62"/>
      <c r="P42" s="62"/>
      <c r="Q42" s="63"/>
      <c r="R42" s="96">
        <v>6.7</v>
      </c>
      <c r="S42" s="97">
        <v>7.4</v>
      </c>
      <c r="T42" s="90">
        <v>7.0333333333333341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6.7</v>
      </c>
      <c r="AA42" s="19">
        <f t="shared" si="4"/>
        <v>7.4</v>
      </c>
      <c r="AC42" s="19">
        <v>0.1</v>
      </c>
    </row>
    <row r="43" spans="1:30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148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30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4.0999999999999996</v>
      </c>
      <c r="G44" s="95">
        <v>4.5999999999999996</v>
      </c>
      <c r="H44" s="95">
        <v>4</v>
      </c>
      <c r="I44" s="95">
        <v>3.9</v>
      </c>
      <c r="J44" s="95">
        <v>4.0999999999999996</v>
      </c>
      <c r="K44" s="95">
        <v>3.4</v>
      </c>
      <c r="L44" s="95">
        <v>4.5</v>
      </c>
      <c r="M44" s="149">
        <v>3.2</v>
      </c>
      <c r="N44" s="95">
        <v>3.7</v>
      </c>
      <c r="O44" s="62"/>
      <c r="P44" s="62"/>
      <c r="Q44" s="63"/>
      <c r="R44" s="96">
        <v>3.2</v>
      </c>
      <c r="S44" s="97">
        <v>4.5999999999999996</v>
      </c>
      <c r="T44" s="90">
        <v>3.9444444444444438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3.2</v>
      </c>
      <c r="AA44" s="19">
        <f t="shared" si="4"/>
        <v>4.5999999999999996</v>
      </c>
      <c r="AC44" s="19">
        <v>0.2</v>
      </c>
      <c r="AD44" s="154"/>
    </row>
    <row r="45" spans="1:30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74</v>
      </c>
      <c r="I45" s="61"/>
      <c r="J45" s="61"/>
      <c r="K45" s="61">
        <v>78</v>
      </c>
      <c r="L45" s="61"/>
      <c r="M45" s="148"/>
      <c r="N45" s="61">
        <v>80</v>
      </c>
      <c r="O45" s="62"/>
      <c r="P45" s="62"/>
      <c r="Q45" s="63"/>
      <c r="R45" s="99">
        <v>74</v>
      </c>
      <c r="S45" s="100">
        <v>80</v>
      </c>
      <c r="T45" s="101">
        <v>77.333333333333329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74</v>
      </c>
      <c r="AA45" s="19">
        <f t="shared" si="4"/>
        <v>80</v>
      </c>
      <c r="AC45" s="19">
        <v>1</v>
      </c>
    </row>
    <row r="46" spans="1:30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102</v>
      </c>
      <c r="I46" s="61"/>
      <c r="J46" s="61"/>
      <c r="K46" s="61">
        <v>114</v>
      </c>
      <c r="L46" s="61"/>
      <c r="M46" s="148"/>
      <c r="N46" s="61">
        <v>133</v>
      </c>
      <c r="O46" s="62"/>
      <c r="P46" s="62"/>
      <c r="Q46" s="63"/>
      <c r="R46" s="99">
        <v>102</v>
      </c>
      <c r="S46" s="100">
        <v>133</v>
      </c>
      <c r="T46" s="101">
        <v>116.33333333333333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102</v>
      </c>
      <c r="AA46" s="19">
        <f t="shared" si="4"/>
        <v>133</v>
      </c>
      <c r="AC46" s="19">
        <v>1</v>
      </c>
    </row>
    <row r="47" spans="1:30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148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30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9" t="s">
        <v>228</v>
      </c>
      <c r="I48" s="69" t="s">
        <v>228</v>
      </c>
      <c r="J48" s="69" t="s">
        <v>228</v>
      </c>
      <c r="K48" s="69" t="s">
        <v>228</v>
      </c>
      <c r="L48" s="61"/>
      <c r="M48" s="148"/>
      <c r="N48" s="69" t="s">
        <v>132</v>
      </c>
      <c r="O48" s="62"/>
      <c r="P48" s="62"/>
      <c r="Q48" s="63"/>
      <c r="R48" s="102" t="s">
        <v>228</v>
      </c>
      <c r="S48" s="103" t="s">
        <v>228</v>
      </c>
      <c r="T48" s="104" t="s">
        <v>228</v>
      </c>
      <c r="V48" s="19" t="s">
        <v>132</v>
      </c>
      <c r="W48" s="19">
        <f t="shared" si="0"/>
        <v>5</v>
      </c>
      <c r="X48" s="19">
        <f t="shared" si="1"/>
        <v>7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148"/>
      <c r="N49" s="69" t="s">
        <v>132</v>
      </c>
      <c r="O49" s="62"/>
      <c r="P49" s="62"/>
      <c r="Q49" s="63"/>
      <c r="R49" s="102" t="s">
        <v>228</v>
      </c>
      <c r="S49" s="103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148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148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0.4</v>
      </c>
      <c r="G52" s="95">
        <v>0.4</v>
      </c>
      <c r="H52" s="95">
        <v>0.4</v>
      </c>
      <c r="I52" s="95">
        <v>0.4</v>
      </c>
      <c r="J52" s="95">
        <v>0.4</v>
      </c>
      <c r="K52" s="95">
        <v>0.5</v>
      </c>
      <c r="L52" s="95">
        <v>0.4</v>
      </c>
      <c r="M52" s="149">
        <v>0.4</v>
      </c>
      <c r="N52" s="95">
        <v>0.4</v>
      </c>
      <c r="O52" s="62"/>
      <c r="P52" s="62"/>
      <c r="Q52" s="63"/>
      <c r="R52" s="96">
        <v>0.4</v>
      </c>
      <c r="S52" s="97">
        <v>0.5</v>
      </c>
      <c r="T52" s="90">
        <v>0.41111111111111109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0.4</v>
      </c>
      <c r="AA52" s="19">
        <f t="shared" si="4"/>
        <v>0.5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7.09</v>
      </c>
      <c r="G53" s="83">
        <v>7.25</v>
      </c>
      <c r="H53" s="83">
        <v>7.12</v>
      </c>
      <c r="I53" s="83">
        <v>7.06</v>
      </c>
      <c r="J53" s="83">
        <v>7.23</v>
      </c>
      <c r="K53" s="83">
        <v>7.07</v>
      </c>
      <c r="L53" s="83">
        <v>7.19</v>
      </c>
      <c r="M53" s="150">
        <v>7.17</v>
      </c>
      <c r="N53" s="83">
        <v>7.2</v>
      </c>
      <c r="O53" s="62"/>
      <c r="P53" s="62"/>
      <c r="Q53" s="63"/>
      <c r="R53" s="84">
        <v>7.06</v>
      </c>
      <c r="S53" s="85">
        <v>7.25</v>
      </c>
      <c r="T53" s="86">
        <v>7.1533333333333324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7.06</v>
      </c>
      <c r="AA53" s="19">
        <f t="shared" si="4"/>
        <v>7.25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107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148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108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148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151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177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52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165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166</v>
      </c>
      <c r="F58" s="123">
        <v>0.2</v>
      </c>
      <c r="G58" s="124">
        <v>0.4</v>
      </c>
      <c r="H58" s="124">
        <v>0.4</v>
      </c>
      <c r="I58" s="124">
        <v>0.4</v>
      </c>
      <c r="J58" s="124">
        <v>0.3</v>
      </c>
      <c r="K58" s="124">
        <v>0.3</v>
      </c>
      <c r="L58" s="124">
        <v>0.4</v>
      </c>
      <c r="M58" s="153">
        <v>0.2</v>
      </c>
      <c r="N58" s="124">
        <v>0.3</v>
      </c>
      <c r="O58" s="125"/>
      <c r="P58" s="125"/>
      <c r="Q58" s="126"/>
      <c r="R58" s="127">
        <v>0.2</v>
      </c>
      <c r="S58" s="128">
        <v>0.4</v>
      </c>
      <c r="T58" s="129">
        <v>0.32222222222222219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0.2</v>
      </c>
      <c r="AA58" s="19">
        <f t="shared" si="4"/>
        <v>0.4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178</v>
      </c>
      <c r="E63" s="28" t="s">
        <v>178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179</v>
      </c>
      <c r="E64" s="28" t="s">
        <v>179</v>
      </c>
      <c r="F64" s="35">
        <f>F5</f>
        <v>14</v>
      </c>
      <c r="G64" s="35">
        <f t="shared" si="5"/>
        <v>19</v>
      </c>
      <c r="H64" s="35">
        <f t="shared" si="5"/>
        <v>23.5</v>
      </c>
      <c r="I64" s="35">
        <f t="shared" si="5"/>
        <v>24.5</v>
      </c>
      <c r="J64" s="35">
        <f t="shared" si="5"/>
        <v>31</v>
      </c>
      <c r="K64" s="35">
        <f t="shared" si="5"/>
        <v>29</v>
      </c>
      <c r="L64" s="35">
        <f t="shared" si="5"/>
        <v>28</v>
      </c>
      <c r="M64" s="35">
        <f t="shared" si="5"/>
        <v>21</v>
      </c>
      <c r="N64" s="35">
        <f t="shared" si="5"/>
        <v>15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17.083333333333332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16</v>
      </c>
      <c r="H65" s="35">
        <f t="shared" si="5"/>
        <v>23</v>
      </c>
      <c r="I65" s="35">
        <f t="shared" si="5"/>
        <v>28</v>
      </c>
      <c r="J65" s="35">
        <f t="shared" si="5"/>
        <v>31</v>
      </c>
      <c r="K65" s="35">
        <f t="shared" si="5"/>
        <v>25</v>
      </c>
      <c r="L65" s="35">
        <f t="shared" si="5"/>
        <v>21</v>
      </c>
      <c r="M65" s="35">
        <f t="shared" si="5"/>
        <v>14</v>
      </c>
      <c r="N65" s="35">
        <f t="shared" si="5"/>
        <v>7.5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14.791666666666666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2E-3</v>
      </c>
      <c r="I72" s="137" t="str">
        <f t="shared" si="6"/>
        <v/>
      </c>
      <c r="J72" s="137" t="str">
        <f t="shared" si="6"/>
        <v/>
      </c>
      <c r="K72" s="137">
        <f t="shared" si="6"/>
        <v>2E-3</v>
      </c>
      <c r="L72" s="137" t="str">
        <f t="shared" si="6"/>
        <v/>
      </c>
      <c r="M72" s="137" t="str">
        <f t="shared" si="6"/>
        <v/>
      </c>
      <c r="N72" s="137">
        <f t="shared" si="6"/>
        <v>2E-3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2E-3</v>
      </c>
    </row>
    <row r="73" spans="2:18" hidden="1" x14ac:dyDescent="0.15">
      <c r="B73" s="57">
        <v>8</v>
      </c>
      <c r="C73" s="58" t="s">
        <v>43</v>
      </c>
      <c r="D73" s="4" t="s">
        <v>169</v>
      </c>
      <c r="E73" s="138" t="s">
        <v>170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1.37</v>
      </c>
      <c r="I76" s="137" t="str">
        <f t="shared" si="6"/>
        <v/>
      </c>
      <c r="J76" s="137" t="str">
        <f t="shared" si="6"/>
        <v/>
      </c>
      <c r="K76" s="137">
        <f t="shared" si="6"/>
        <v>1.55</v>
      </c>
      <c r="L76" s="137" t="str">
        <f t="shared" si="6"/>
        <v/>
      </c>
      <c r="M76" s="137" t="str">
        <f t="shared" si="6"/>
        <v/>
      </c>
      <c r="N76" s="137">
        <f t="shared" si="6"/>
        <v>1.99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1.6366666666666667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0.12</v>
      </c>
      <c r="I77" s="137" t="str">
        <f t="shared" si="6"/>
        <v/>
      </c>
      <c r="J77" s="137" t="str">
        <f t="shared" si="6"/>
        <v/>
      </c>
      <c r="K77" s="137">
        <f t="shared" si="6"/>
        <v>0.12</v>
      </c>
      <c r="L77" s="137" t="str">
        <f t="shared" si="6"/>
        <v/>
      </c>
      <c r="M77" s="137" t="str">
        <f t="shared" si="6"/>
        <v/>
      </c>
      <c r="N77" s="137">
        <f t="shared" si="6"/>
        <v>0.12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0.12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7.0000000000000007E-2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6.3333333333333339E-2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2E-3</v>
      </c>
      <c r="I88" s="137" t="str">
        <f t="shared" si="8"/>
        <v/>
      </c>
      <c r="J88" s="137" t="str">
        <f t="shared" si="8"/>
        <v/>
      </c>
      <c r="K88" s="137">
        <f t="shared" si="8"/>
        <v>1E-3</v>
      </c>
      <c r="L88" s="137" t="str">
        <f t="shared" si="8"/>
        <v/>
      </c>
      <c r="M88" s="137" t="str">
        <f t="shared" si="8"/>
        <v/>
      </c>
      <c r="N88" s="137">
        <f t="shared" si="8"/>
        <v>1E-3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1.3333333333333333E-3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3.0000000000000005E-3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2E-3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1.6666666666666668E-3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5.0000000000000001E-3</v>
      </c>
      <c r="I92" s="137" t="str">
        <f t="shared" si="8"/>
        <v/>
      </c>
      <c r="J92" s="137" t="str">
        <f t="shared" si="8"/>
        <v/>
      </c>
      <c r="K92" s="137">
        <f t="shared" si="8"/>
        <v>4.0000000000000001E-3</v>
      </c>
      <c r="L92" s="137" t="str">
        <f t="shared" si="8"/>
        <v/>
      </c>
      <c r="M92" s="137" t="str">
        <f t="shared" si="8"/>
        <v/>
      </c>
      <c r="N92" s="137">
        <f t="shared" si="8"/>
        <v>3.0000000000000001E-3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4.0000000000000001E-3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3.0000000000000005E-3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2E-3</v>
      </c>
      <c r="I94" s="137" t="str">
        <f t="shared" si="8"/>
        <v/>
      </c>
      <c r="J94" s="137" t="str">
        <f t="shared" si="8"/>
        <v/>
      </c>
      <c r="K94" s="137">
        <f t="shared" si="8"/>
        <v>2E-3</v>
      </c>
      <c r="L94" s="137" t="str">
        <f t="shared" si="8"/>
        <v/>
      </c>
      <c r="M94" s="137" t="str">
        <f t="shared" si="8"/>
        <v/>
      </c>
      <c r="N94" s="137">
        <f t="shared" si="8"/>
        <v>1E-3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1.6666666666666668E-3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0.01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6.7</v>
      </c>
      <c r="I101" s="137" t="str">
        <f t="shared" si="9"/>
        <v/>
      </c>
      <c r="J101" s="137" t="str">
        <f t="shared" si="9"/>
        <v/>
      </c>
      <c r="K101" s="137">
        <f t="shared" si="9"/>
        <v>7</v>
      </c>
      <c r="L101" s="137" t="str">
        <f t="shared" si="9"/>
        <v/>
      </c>
      <c r="M101" s="137" t="str">
        <f t="shared" si="9"/>
        <v/>
      </c>
      <c r="N101" s="137">
        <f t="shared" si="9"/>
        <v>7.4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7.0333333333333341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4.0999999999999996</v>
      </c>
      <c r="G103" s="137">
        <f t="shared" si="9"/>
        <v>4.5999999999999996</v>
      </c>
      <c r="H103" s="137">
        <f t="shared" si="9"/>
        <v>4</v>
      </c>
      <c r="I103" s="137">
        <f t="shared" si="9"/>
        <v>3.9</v>
      </c>
      <c r="J103" s="137">
        <f t="shared" si="9"/>
        <v>4.0999999999999996</v>
      </c>
      <c r="K103" s="137">
        <f t="shared" si="9"/>
        <v>3.4</v>
      </c>
      <c r="L103" s="137">
        <f t="shared" si="9"/>
        <v>4.5</v>
      </c>
      <c r="M103" s="137">
        <f t="shared" si="9"/>
        <v>3.2</v>
      </c>
      <c r="N103" s="137">
        <f t="shared" si="9"/>
        <v>3.7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3.9444444444444438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74</v>
      </c>
      <c r="I104" s="137" t="str">
        <f t="shared" si="9"/>
        <v/>
      </c>
      <c r="J104" s="137" t="str">
        <f t="shared" si="9"/>
        <v/>
      </c>
      <c r="K104" s="137">
        <f t="shared" si="9"/>
        <v>78</v>
      </c>
      <c r="L104" s="137" t="str">
        <f t="shared" si="9"/>
        <v/>
      </c>
      <c r="M104" s="137" t="str">
        <f t="shared" si="9"/>
        <v/>
      </c>
      <c r="N104" s="137">
        <f t="shared" si="9"/>
        <v>80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77.333333333333329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102</v>
      </c>
      <c r="I105" s="137" t="str">
        <f t="shared" si="9"/>
        <v/>
      </c>
      <c r="J105" s="137" t="str">
        <f t="shared" si="9"/>
        <v/>
      </c>
      <c r="K105" s="137">
        <f t="shared" si="9"/>
        <v>114</v>
      </c>
      <c r="L105" s="137" t="str">
        <f t="shared" si="9"/>
        <v/>
      </c>
      <c r="M105" s="137" t="str">
        <f t="shared" si="9"/>
        <v/>
      </c>
      <c r="N105" s="137">
        <f t="shared" si="9"/>
        <v>133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116.33333333333333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9.9999999999999995E-7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0.4</v>
      </c>
      <c r="G111" s="137">
        <f t="shared" si="9"/>
        <v>0.4</v>
      </c>
      <c r="H111" s="137">
        <f t="shared" si="9"/>
        <v>0.4</v>
      </c>
      <c r="I111" s="137">
        <f t="shared" si="9"/>
        <v>0.4</v>
      </c>
      <c r="J111" s="137">
        <f t="shared" si="9"/>
        <v>0.4</v>
      </c>
      <c r="K111" s="137">
        <f t="shared" si="9"/>
        <v>0.5</v>
      </c>
      <c r="L111" s="137">
        <f t="shared" si="9"/>
        <v>0.4</v>
      </c>
      <c r="M111" s="137">
        <f t="shared" si="9"/>
        <v>0.4</v>
      </c>
      <c r="N111" s="137">
        <f t="shared" si="9"/>
        <v>0.4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0.41111111111111109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7.09</v>
      </c>
      <c r="G112" s="137">
        <f t="shared" si="9"/>
        <v>7.25</v>
      </c>
      <c r="H112" s="137">
        <f t="shared" si="9"/>
        <v>7.12</v>
      </c>
      <c r="I112" s="137">
        <f t="shared" si="9"/>
        <v>7.06</v>
      </c>
      <c r="J112" s="137">
        <f t="shared" si="9"/>
        <v>7.23</v>
      </c>
      <c r="K112" s="137">
        <f t="shared" si="9"/>
        <v>7.07</v>
      </c>
      <c r="L112" s="137">
        <f t="shared" si="9"/>
        <v>7.19</v>
      </c>
      <c r="M112" s="137">
        <f t="shared" si="9"/>
        <v>7.17</v>
      </c>
      <c r="N112" s="137">
        <f t="shared" si="9"/>
        <v>7.2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7.1533333333333324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0.2</v>
      </c>
      <c r="G117" s="125">
        <f t="shared" si="10"/>
        <v>0.4</v>
      </c>
      <c r="H117" s="125">
        <f t="shared" si="10"/>
        <v>0.4</v>
      </c>
      <c r="I117" s="125">
        <f t="shared" si="10"/>
        <v>0.4</v>
      </c>
      <c r="J117" s="125">
        <f t="shared" si="10"/>
        <v>0.3</v>
      </c>
      <c r="K117" s="125">
        <f t="shared" si="10"/>
        <v>0.3</v>
      </c>
      <c r="L117" s="125">
        <f t="shared" si="10"/>
        <v>0.4</v>
      </c>
      <c r="M117" s="125">
        <f t="shared" si="10"/>
        <v>0.2</v>
      </c>
      <c r="N117" s="125">
        <f t="shared" si="10"/>
        <v>0.3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0.32222222222222219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5" priority="3" stopIfTrue="1" operator="equal">
      <formula>""</formula>
    </cfRule>
  </conditionalFormatting>
  <conditionalFormatting sqref="F2:T58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204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180</v>
      </c>
      <c r="E4" s="29" t="s">
        <v>180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180</v>
      </c>
      <c r="E5" s="29" t="s">
        <v>180</v>
      </c>
      <c r="F5" s="34">
        <v>13.5</v>
      </c>
      <c r="G5" s="35">
        <v>18.5</v>
      </c>
      <c r="H5" s="35">
        <v>22</v>
      </c>
      <c r="I5" s="35">
        <v>23</v>
      </c>
      <c r="J5" s="35">
        <v>30.5</v>
      </c>
      <c r="K5" s="35">
        <v>28</v>
      </c>
      <c r="L5" s="35">
        <v>27</v>
      </c>
      <c r="M5" s="35">
        <v>19.5</v>
      </c>
      <c r="N5" s="35">
        <v>13.5</v>
      </c>
      <c r="O5" s="35"/>
      <c r="P5" s="35"/>
      <c r="Q5" s="36"/>
      <c r="R5" s="37">
        <v>13.5</v>
      </c>
      <c r="S5" s="37">
        <v>30.5</v>
      </c>
      <c r="T5" s="37">
        <v>21.722222222222221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13.5</v>
      </c>
      <c r="H6" s="43">
        <v>24</v>
      </c>
      <c r="I6" s="43">
        <v>28.5</v>
      </c>
      <c r="J6" s="43">
        <v>32</v>
      </c>
      <c r="K6" s="43">
        <v>27</v>
      </c>
      <c r="L6" s="43">
        <v>24.5</v>
      </c>
      <c r="M6" s="43">
        <v>14</v>
      </c>
      <c r="N6" s="43">
        <v>9</v>
      </c>
      <c r="O6" s="43"/>
      <c r="P6" s="43"/>
      <c r="Q6" s="44"/>
      <c r="R6" s="45">
        <v>9</v>
      </c>
      <c r="S6" s="45">
        <v>32</v>
      </c>
      <c r="T6" s="45">
        <v>20.5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7">
        <v>0</v>
      </c>
      <c r="N7" s="51">
        <v>0</v>
      </c>
      <c r="O7" s="52"/>
      <c r="P7" s="52"/>
      <c r="Q7" s="53"/>
      <c r="R7" s="55">
        <v>0</v>
      </c>
      <c r="S7" s="1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148" t="s">
        <v>213</v>
      </c>
      <c r="N8" s="61" t="s">
        <v>211</v>
      </c>
      <c r="O8" s="62"/>
      <c r="P8" s="62"/>
      <c r="Q8" s="63"/>
      <c r="R8" s="65"/>
      <c r="S8" s="156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148"/>
      <c r="N9" s="69" t="s">
        <v>32</v>
      </c>
      <c r="O9" s="62"/>
      <c r="P9" s="62"/>
      <c r="Q9" s="63"/>
      <c r="R9" s="71" t="s">
        <v>215</v>
      </c>
      <c r="S9" s="157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148"/>
      <c r="N10" s="69" t="s">
        <v>36</v>
      </c>
      <c r="O10" s="62"/>
      <c r="P10" s="62"/>
      <c r="Q10" s="63"/>
      <c r="R10" s="74" t="s">
        <v>216</v>
      </c>
      <c r="S10" s="158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148"/>
      <c r="N11" s="69" t="s">
        <v>40</v>
      </c>
      <c r="O11" s="62"/>
      <c r="P11" s="62"/>
      <c r="Q11" s="63"/>
      <c r="R11" s="77" t="s">
        <v>217</v>
      </c>
      <c r="S11" s="159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148"/>
      <c r="N12" s="69" t="s">
        <v>40</v>
      </c>
      <c r="O12" s="62"/>
      <c r="P12" s="62"/>
      <c r="Q12" s="63"/>
      <c r="R12" s="77" t="s">
        <v>217</v>
      </c>
      <c r="S12" s="159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148"/>
      <c r="N13" s="69" t="s">
        <v>40</v>
      </c>
      <c r="O13" s="62"/>
      <c r="P13" s="62"/>
      <c r="Q13" s="63"/>
      <c r="R13" s="77" t="s">
        <v>217</v>
      </c>
      <c r="S13" s="159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181</v>
      </c>
      <c r="E14" s="59" t="s">
        <v>182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148"/>
      <c r="N14" s="69" t="s">
        <v>46</v>
      </c>
      <c r="O14" s="62"/>
      <c r="P14" s="62"/>
      <c r="Q14" s="63"/>
      <c r="R14" s="77" t="s">
        <v>218</v>
      </c>
      <c r="S14" s="159" t="s">
        <v>218</v>
      </c>
      <c r="T14" s="78" t="s">
        <v>218</v>
      </c>
      <c r="V14" s="82" t="s">
        <v>183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148"/>
      <c r="N15" s="69" t="s">
        <v>231</v>
      </c>
      <c r="O15" s="62"/>
      <c r="P15" s="62"/>
      <c r="Q15" s="63"/>
      <c r="R15" s="77" t="s">
        <v>219</v>
      </c>
      <c r="S15" s="159" t="s">
        <v>219</v>
      </c>
      <c r="T15" s="78" t="s">
        <v>219</v>
      </c>
      <c r="V15" s="19" t="s">
        <v>184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148"/>
      <c r="N16" s="69" t="s">
        <v>40</v>
      </c>
      <c r="O16" s="62"/>
      <c r="P16" s="62"/>
      <c r="Q16" s="63"/>
      <c r="R16" s="77" t="s">
        <v>217</v>
      </c>
      <c r="S16" s="159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0.51</v>
      </c>
      <c r="I17" s="61"/>
      <c r="J17" s="61"/>
      <c r="K17" s="83">
        <v>0.52</v>
      </c>
      <c r="L17" s="61"/>
      <c r="M17" s="148"/>
      <c r="N17" s="83">
        <v>0.36</v>
      </c>
      <c r="O17" s="62"/>
      <c r="P17" s="62"/>
      <c r="Q17" s="63"/>
      <c r="R17" s="85">
        <v>0.36</v>
      </c>
      <c r="S17" s="160">
        <v>0.52</v>
      </c>
      <c r="T17" s="86">
        <v>0.46333333333333337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0.36</v>
      </c>
      <c r="AA17" s="19">
        <f t="shared" si="4"/>
        <v>0.52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7.0000000000000007E-2</v>
      </c>
      <c r="I18" s="61"/>
      <c r="J18" s="61"/>
      <c r="K18" s="83">
        <v>0.06</v>
      </c>
      <c r="L18" s="61"/>
      <c r="M18" s="148"/>
      <c r="N18" s="83">
        <v>7.0000000000000007E-2</v>
      </c>
      <c r="O18" s="62"/>
      <c r="P18" s="62"/>
      <c r="Q18" s="63"/>
      <c r="R18" s="85">
        <v>0.06</v>
      </c>
      <c r="S18" s="160">
        <v>7.0000000000000007E-2</v>
      </c>
      <c r="T18" s="86">
        <v>6.6666666666666666E-2</v>
      </c>
      <c r="V18" s="19" t="s">
        <v>60</v>
      </c>
      <c r="W18" s="19">
        <f t="shared" si="0"/>
        <v>0</v>
      </c>
      <c r="X18" s="19">
        <f t="shared" si="1"/>
        <v>9</v>
      </c>
      <c r="Y18" s="19">
        <f t="shared" si="2"/>
        <v>3</v>
      </c>
      <c r="Z18" s="19">
        <f t="shared" si="3"/>
        <v>0.06</v>
      </c>
      <c r="AA18" s="19">
        <f t="shared" si="4"/>
        <v>7.0000000000000007E-2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148"/>
      <c r="N19" s="69" t="s">
        <v>64</v>
      </c>
      <c r="O19" s="62"/>
      <c r="P19" s="62"/>
      <c r="Q19" s="63"/>
      <c r="R19" s="89" t="s">
        <v>197</v>
      </c>
      <c r="S19" s="161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148"/>
      <c r="N20" s="69" t="s">
        <v>68</v>
      </c>
      <c r="O20" s="62"/>
      <c r="P20" s="62"/>
      <c r="Q20" s="63"/>
      <c r="R20" s="71" t="s">
        <v>220</v>
      </c>
      <c r="S20" s="157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148"/>
      <c r="N21" s="69" t="s">
        <v>72</v>
      </c>
      <c r="O21" s="62"/>
      <c r="P21" s="62"/>
      <c r="Q21" s="63"/>
      <c r="R21" s="77" t="s">
        <v>221</v>
      </c>
      <c r="S21" s="159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148"/>
      <c r="N22" s="69" t="s">
        <v>46</v>
      </c>
      <c r="O22" s="62"/>
      <c r="P22" s="62"/>
      <c r="Q22" s="63"/>
      <c r="R22" s="77" t="s">
        <v>218</v>
      </c>
      <c r="S22" s="159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148"/>
      <c r="N23" s="69" t="s">
        <v>40</v>
      </c>
      <c r="O23" s="62"/>
      <c r="P23" s="62"/>
      <c r="Q23" s="63"/>
      <c r="R23" s="77" t="s">
        <v>217</v>
      </c>
      <c r="S23" s="159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148"/>
      <c r="N24" s="69" t="s">
        <v>40</v>
      </c>
      <c r="O24" s="62"/>
      <c r="P24" s="62"/>
      <c r="Q24" s="63"/>
      <c r="R24" s="77" t="s">
        <v>217</v>
      </c>
      <c r="S24" s="159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148"/>
      <c r="N25" s="69" t="s">
        <v>40</v>
      </c>
      <c r="O25" s="62"/>
      <c r="P25" s="62"/>
      <c r="Q25" s="63"/>
      <c r="R25" s="77" t="s">
        <v>217</v>
      </c>
      <c r="S25" s="159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148"/>
      <c r="N26" s="69" t="s">
        <v>40</v>
      </c>
      <c r="O26" s="62"/>
      <c r="P26" s="62"/>
      <c r="Q26" s="63"/>
      <c r="R26" s="77" t="s">
        <v>217</v>
      </c>
      <c r="S26" s="159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0.11</v>
      </c>
      <c r="L27" s="61"/>
      <c r="M27" s="148"/>
      <c r="N27" s="69" t="s">
        <v>83</v>
      </c>
      <c r="O27" s="62"/>
      <c r="P27" s="62"/>
      <c r="Q27" s="63"/>
      <c r="R27" s="94" t="s">
        <v>222</v>
      </c>
      <c r="S27" s="160">
        <v>0.11</v>
      </c>
      <c r="T27" s="86" t="s">
        <v>222</v>
      </c>
      <c r="V27" s="19" t="s">
        <v>83</v>
      </c>
      <c r="W27" s="19">
        <f t="shared" si="0"/>
        <v>2</v>
      </c>
      <c r="X27" s="19">
        <f t="shared" si="1"/>
        <v>9</v>
      </c>
      <c r="Y27" s="19">
        <f t="shared" si="2"/>
        <v>1</v>
      </c>
      <c r="Z27" s="19">
        <f t="shared" si="3"/>
        <v>0.11</v>
      </c>
      <c r="AA27" s="19">
        <f t="shared" si="4"/>
        <v>0.11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148"/>
      <c r="N28" s="69" t="s">
        <v>46</v>
      </c>
      <c r="O28" s="62"/>
      <c r="P28" s="62"/>
      <c r="Q28" s="63"/>
      <c r="R28" s="77" t="s">
        <v>218</v>
      </c>
      <c r="S28" s="159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8.9999999999999993E-3</v>
      </c>
      <c r="I29" s="61"/>
      <c r="J29" s="61"/>
      <c r="K29" s="79">
        <v>7.0000000000000001E-3</v>
      </c>
      <c r="L29" s="61"/>
      <c r="M29" s="148"/>
      <c r="N29" s="79">
        <v>3.0000000000000001E-3</v>
      </c>
      <c r="O29" s="62"/>
      <c r="P29" s="62"/>
      <c r="Q29" s="63"/>
      <c r="R29" s="81">
        <v>3.0000000000000001E-3</v>
      </c>
      <c r="S29" s="162">
        <v>8.9999999999999993E-3</v>
      </c>
      <c r="T29" s="78">
        <v>6.3333333333333332E-3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2"/>
        <v>3</v>
      </c>
      <c r="Z29" s="19">
        <f t="shared" si="3"/>
        <v>3.0000000000000001E-3</v>
      </c>
      <c r="AA29" s="19">
        <f t="shared" si="4"/>
        <v>8.9999999999999993E-3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185</v>
      </c>
      <c r="E30" s="68" t="s">
        <v>186</v>
      </c>
      <c r="F30" s="60"/>
      <c r="G30" s="61"/>
      <c r="H30" s="69" t="s">
        <v>223</v>
      </c>
      <c r="I30" s="61"/>
      <c r="J30" s="61"/>
      <c r="K30" s="69" t="s">
        <v>223</v>
      </c>
      <c r="L30" s="61"/>
      <c r="M30" s="148"/>
      <c r="N30" s="69" t="s">
        <v>232</v>
      </c>
      <c r="O30" s="62"/>
      <c r="P30" s="62"/>
      <c r="Q30" s="63"/>
      <c r="R30" s="77" t="s">
        <v>223</v>
      </c>
      <c r="S30" s="159" t="s">
        <v>223</v>
      </c>
      <c r="T30" s="78" t="s">
        <v>223</v>
      </c>
      <c r="V30" s="19" t="s">
        <v>187</v>
      </c>
      <c r="W30" s="19">
        <f t="shared" si="0"/>
        <v>3</v>
      </c>
      <c r="X30" s="19">
        <f t="shared" si="1"/>
        <v>9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79">
        <v>1E-3</v>
      </c>
      <c r="I31" s="61"/>
      <c r="J31" s="61"/>
      <c r="K31" s="79">
        <v>1E-3</v>
      </c>
      <c r="L31" s="61"/>
      <c r="M31" s="148"/>
      <c r="N31" s="69" t="s">
        <v>40</v>
      </c>
      <c r="O31" s="62"/>
      <c r="P31" s="62"/>
      <c r="Q31" s="63"/>
      <c r="R31" s="77" t="s">
        <v>40</v>
      </c>
      <c r="S31" s="162">
        <v>1E-3</v>
      </c>
      <c r="T31" s="78" t="s">
        <v>40</v>
      </c>
      <c r="V31" s="19" t="s">
        <v>40</v>
      </c>
      <c r="W31" s="19">
        <f t="shared" si="0"/>
        <v>1</v>
      </c>
      <c r="X31" s="19">
        <f t="shared" si="1"/>
        <v>9</v>
      </c>
      <c r="Y31" s="19">
        <f t="shared" si="2"/>
        <v>2</v>
      </c>
      <c r="Z31" s="19">
        <f t="shared" si="3"/>
        <v>1E-3</v>
      </c>
      <c r="AA31" s="19">
        <f t="shared" si="4"/>
        <v>1E-3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148"/>
      <c r="N32" s="69" t="s">
        <v>40</v>
      </c>
      <c r="O32" s="62"/>
      <c r="P32" s="62"/>
      <c r="Q32" s="63"/>
      <c r="R32" s="77" t="s">
        <v>217</v>
      </c>
      <c r="S32" s="159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1.4E-2</v>
      </c>
      <c r="I33" s="61"/>
      <c r="J33" s="61"/>
      <c r="K33" s="79">
        <v>1.2E-2</v>
      </c>
      <c r="L33" s="61"/>
      <c r="M33" s="148"/>
      <c r="N33" s="79">
        <v>5.0000000000000001E-3</v>
      </c>
      <c r="O33" s="62"/>
      <c r="P33" s="62"/>
      <c r="Q33" s="63"/>
      <c r="R33" s="81">
        <v>5.0000000000000001E-3</v>
      </c>
      <c r="S33" s="162">
        <v>1.4E-2</v>
      </c>
      <c r="T33" s="78">
        <v>1.0333333333333335E-2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5.0000000000000001E-3</v>
      </c>
      <c r="AA33" s="19">
        <f t="shared" si="4"/>
        <v>1.4E-2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185</v>
      </c>
      <c r="E34" s="68" t="s">
        <v>186</v>
      </c>
      <c r="F34" s="60"/>
      <c r="G34" s="61"/>
      <c r="H34" s="79">
        <v>4.0000000000000001E-3</v>
      </c>
      <c r="I34" s="61"/>
      <c r="J34" s="61"/>
      <c r="K34" s="79">
        <v>3.0000000000000001E-3</v>
      </c>
      <c r="L34" s="61"/>
      <c r="M34" s="148"/>
      <c r="N34" s="69" t="s">
        <v>232</v>
      </c>
      <c r="O34" s="62"/>
      <c r="P34" s="62"/>
      <c r="Q34" s="63"/>
      <c r="R34" s="77" t="s">
        <v>232</v>
      </c>
      <c r="S34" s="162">
        <v>4.0000000000000001E-3</v>
      </c>
      <c r="T34" s="78" t="s">
        <v>232</v>
      </c>
      <c r="V34" s="19" t="s">
        <v>187</v>
      </c>
      <c r="W34" s="19">
        <f t="shared" si="0"/>
        <v>1</v>
      </c>
      <c r="X34" s="19">
        <f t="shared" si="1"/>
        <v>9</v>
      </c>
      <c r="Y34" s="19">
        <f t="shared" si="2"/>
        <v>2</v>
      </c>
      <c r="Z34" s="19">
        <f t="shared" si="3"/>
        <v>3.0000000000000001E-3</v>
      </c>
      <c r="AA34" s="19">
        <f t="shared" si="4"/>
        <v>4.0000000000000001E-3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4.0000000000000001E-3</v>
      </c>
      <c r="I35" s="61"/>
      <c r="J35" s="61"/>
      <c r="K35" s="79">
        <v>4.0000000000000001E-3</v>
      </c>
      <c r="L35" s="61"/>
      <c r="M35" s="148"/>
      <c r="N35" s="79">
        <v>2E-3</v>
      </c>
      <c r="O35" s="62"/>
      <c r="P35" s="62"/>
      <c r="Q35" s="63"/>
      <c r="R35" s="81">
        <v>2E-3</v>
      </c>
      <c r="S35" s="162">
        <v>4.0000000000000001E-3</v>
      </c>
      <c r="T35" s="78">
        <v>3.3333333333333335E-3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2E-3</v>
      </c>
      <c r="AA35" s="19">
        <f t="shared" si="4"/>
        <v>4.0000000000000001E-3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148"/>
      <c r="N36" s="69" t="s">
        <v>40</v>
      </c>
      <c r="O36" s="62"/>
      <c r="P36" s="62"/>
      <c r="Q36" s="63"/>
      <c r="R36" s="77" t="s">
        <v>217</v>
      </c>
      <c r="S36" s="159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148"/>
      <c r="N37" s="69" t="s">
        <v>103</v>
      </c>
      <c r="O37" s="62"/>
      <c r="P37" s="62"/>
      <c r="Q37" s="63"/>
      <c r="R37" s="77" t="s">
        <v>224</v>
      </c>
      <c r="S37" s="159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148"/>
      <c r="N38" s="69" t="s">
        <v>106</v>
      </c>
      <c r="O38" s="62"/>
      <c r="P38" s="62"/>
      <c r="Q38" s="63"/>
      <c r="R38" s="94" t="s">
        <v>225</v>
      </c>
      <c r="S38" s="163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83">
        <v>0.04</v>
      </c>
      <c r="I39" s="61"/>
      <c r="J39" s="61"/>
      <c r="K39" s="83">
        <v>0.06</v>
      </c>
      <c r="L39" s="61"/>
      <c r="M39" s="148"/>
      <c r="N39" s="83">
        <v>0.06</v>
      </c>
      <c r="O39" s="62"/>
      <c r="P39" s="62"/>
      <c r="Q39" s="63"/>
      <c r="R39" s="85">
        <v>0.04</v>
      </c>
      <c r="S39" s="160">
        <v>0.06</v>
      </c>
      <c r="T39" s="86">
        <v>5.3333333333333337E-2</v>
      </c>
      <c r="V39" s="19" t="s">
        <v>106</v>
      </c>
      <c r="W39" s="19">
        <f t="shared" si="0"/>
        <v>0</v>
      </c>
      <c r="X39" s="19">
        <f t="shared" si="1"/>
        <v>9</v>
      </c>
      <c r="Y39" s="19">
        <f t="shared" si="2"/>
        <v>3</v>
      </c>
      <c r="Z39" s="19">
        <f t="shared" si="3"/>
        <v>0.04</v>
      </c>
      <c r="AA39" s="19">
        <f t="shared" si="4"/>
        <v>0.06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148"/>
      <c r="N40" s="69" t="s">
        <v>112</v>
      </c>
      <c r="O40" s="62"/>
      <c r="P40" s="62"/>
      <c r="Q40" s="63"/>
      <c r="R40" s="94" t="s">
        <v>226</v>
      </c>
      <c r="S40" s="163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148"/>
      <c r="N41" s="69" t="s">
        <v>106</v>
      </c>
      <c r="O41" s="62"/>
      <c r="P41" s="62"/>
      <c r="Q41" s="63"/>
      <c r="R41" s="94" t="s">
        <v>225</v>
      </c>
      <c r="S41" s="163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6.7</v>
      </c>
      <c r="I42" s="61"/>
      <c r="J42" s="61"/>
      <c r="K42" s="95">
        <v>6.9</v>
      </c>
      <c r="L42" s="61"/>
      <c r="M42" s="148"/>
      <c r="N42" s="95">
        <v>6.9</v>
      </c>
      <c r="O42" s="62"/>
      <c r="P42" s="62"/>
      <c r="Q42" s="63"/>
      <c r="R42" s="97">
        <v>6.7</v>
      </c>
      <c r="S42" s="164">
        <v>6.9</v>
      </c>
      <c r="T42" s="90">
        <v>6.833333333333333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6.7</v>
      </c>
      <c r="AA42" s="19">
        <f t="shared" si="4"/>
        <v>6.9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148"/>
      <c r="N43" s="69" t="s">
        <v>72</v>
      </c>
      <c r="O43" s="62"/>
      <c r="P43" s="62"/>
      <c r="Q43" s="63"/>
      <c r="R43" s="77" t="s">
        <v>221</v>
      </c>
      <c r="S43" s="159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7.1</v>
      </c>
      <c r="G44" s="95">
        <v>7.3</v>
      </c>
      <c r="H44" s="95">
        <v>7.3</v>
      </c>
      <c r="I44" s="95">
        <v>5.8</v>
      </c>
      <c r="J44" s="95">
        <v>7.3</v>
      </c>
      <c r="K44" s="95">
        <v>6.6</v>
      </c>
      <c r="L44" s="95">
        <v>7.6</v>
      </c>
      <c r="M44" s="149">
        <v>6.1</v>
      </c>
      <c r="N44" s="95">
        <v>6.7</v>
      </c>
      <c r="O44" s="62"/>
      <c r="P44" s="62"/>
      <c r="Q44" s="63"/>
      <c r="R44" s="97">
        <v>5.8</v>
      </c>
      <c r="S44" s="164">
        <v>7.6</v>
      </c>
      <c r="T44" s="90">
        <v>6.8666666666666671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5.8</v>
      </c>
      <c r="AA44" s="19">
        <f t="shared" si="4"/>
        <v>7.6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33</v>
      </c>
      <c r="I45" s="61"/>
      <c r="J45" s="61"/>
      <c r="K45" s="61">
        <v>33</v>
      </c>
      <c r="L45" s="61"/>
      <c r="M45" s="148"/>
      <c r="N45" s="61">
        <v>35</v>
      </c>
      <c r="O45" s="62"/>
      <c r="P45" s="62"/>
      <c r="Q45" s="63"/>
      <c r="R45" s="100">
        <v>33</v>
      </c>
      <c r="S45" s="165">
        <v>35</v>
      </c>
      <c r="T45" s="101">
        <v>33.666666666666664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33</v>
      </c>
      <c r="AA45" s="19">
        <f t="shared" si="4"/>
        <v>35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53</v>
      </c>
      <c r="I46" s="61"/>
      <c r="J46" s="61"/>
      <c r="K46" s="61">
        <v>61</v>
      </c>
      <c r="L46" s="61"/>
      <c r="M46" s="148"/>
      <c r="N46" s="61">
        <v>69</v>
      </c>
      <c r="O46" s="62"/>
      <c r="P46" s="62"/>
      <c r="Q46" s="63"/>
      <c r="R46" s="100">
        <v>53</v>
      </c>
      <c r="S46" s="165">
        <v>69</v>
      </c>
      <c r="T46" s="101">
        <v>61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53</v>
      </c>
      <c r="AA46" s="19">
        <f t="shared" si="4"/>
        <v>69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148"/>
      <c r="N47" s="69" t="s">
        <v>56</v>
      </c>
      <c r="O47" s="62"/>
      <c r="P47" s="62"/>
      <c r="Q47" s="63"/>
      <c r="R47" s="94" t="s">
        <v>227</v>
      </c>
      <c r="S47" s="163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9" t="s">
        <v>228</v>
      </c>
      <c r="I48" s="69" t="s">
        <v>228</v>
      </c>
      <c r="J48" s="69" t="s">
        <v>228</v>
      </c>
      <c r="K48" s="69" t="s">
        <v>228</v>
      </c>
      <c r="L48" s="61"/>
      <c r="M48" s="148"/>
      <c r="N48" s="166">
        <v>9.9999999999999995E-7</v>
      </c>
      <c r="O48" s="62"/>
      <c r="P48" s="62"/>
      <c r="Q48" s="63"/>
      <c r="R48" s="103" t="s">
        <v>228</v>
      </c>
      <c r="S48" s="167">
        <v>9.9999999999999995E-7</v>
      </c>
      <c r="T48" s="104" t="s">
        <v>228</v>
      </c>
      <c r="V48" s="19" t="s">
        <v>132</v>
      </c>
      <c r="W48" s="19">
        <f t="shared" si="0"/>
        <v>4</v>
      </c>
      <c r="X48" s="19">
        <f t="shared" si="1"/>
        <v>7</v>
      </c>
      <c r="Y48" s="19">
        <f t="shared" si="2"/>
        <v>1</v>
      </c>
      <c r="Z48" s="19">
        <f t="shared" si="3"/>
        <v>9.9999999999999995E-7</v>
      </c>
      <c r="AA48" s="19">
        <f t="shared" si="4"/>
        <v>9.9999999999999995E-7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148"/>
      <c r="N49" s="69" t="s">
        <v>132</v>
      </c>
      <c r="O49" s="62"/>
      <c r="P49" s="62"/>
      <c r="Q49" s="63"/>
      <c r="R49" s="103" t="s">
        <v>228</v>
      </c>
      <c r="S49" s="168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148"/>
      <c r="N50" s="69" t="s">
        <v>72</v>
      </c>
      <c r="O50" s="62"/>
      <c r="P50" s="62"/>
      <c r="Q50" s="63"/>
      <c r="R50" s="77" t="s">
        <v>221</v>
      </c>
      <c r="S50" s="159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148"/>
      <c r="N51" s="69" t="s">
        <v>138</v>
      </c>
      <c r="O51" s="62"/>
      <c r="P51" s="62"/>
      <c r="Q51" s="63"/>
      <c r="R51" s="71" t="s">
        <v>229</v>
      </c>
      <c r="S51" s="157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0.4</v>
      </c>
      <c r="G52" s="95">
        <v>0.5</v>
      </c>
      <c r="H52" s="95">
        <v>0.5</v>
      </c>
      <c r="I52" s="95">
        <v>0.8</v>
      </c>
      <c r="J52" s="95">
        <v>1.1000000000000001</v>
      </c>
      <c r="K52" s="95">
        <v>0.6</v>
      </c>
      <c r="L52" s="95">
        <v>0.5</v>
      </c>
      <c r="M52" s="149">
        <v>0.4</v>
      </c>
      <c r="N52" s="95">
        <v>0.4</v>
      </c>
      <c r="O52" s="62"/>
      <c r="P52" s="62"/>
      <c r="Q52" s="63"/>
      <c r="R52" s="97">
        <v>0.4</v>
      </c>
      <c r="S52" s="164">
        <v>1.1000000000000001</v>
      </c>
      <c r="T52" s="90">
        <v>0.57777777777777795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0.4</v>
      </c>
      <c r="AA52" s="19">
        <f t="shared" si="4"/>
        <v>1.1000000000000001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7.53</v>
      </c>
      <c r="G53" s="83">
        <v>7.47</v>
      </c>
      <c r="H53" s="83">
        <v>7.55</v>
      </c>
      <c r="I53" s="83">
        <v>7.61</v>
      </c>
      <c r="J53" s="83">
        <v>7.76</v>
      </c>
      <c r="K53" s="83">
        <v>7.66</v>
      </c>
      <c r="L53" s="83">
        <v>7.85</v>
      </c>
      <c r="M53" s="150">
        <v>7.68</v>
      </c>
      <c r="N53" s="83">
        <v>7.85</v>
      </c>
      <c r="O53" s="62"/>
      <c r="P53" s="62"/>
      <c r="Q53" s="63"/>
      <c r="R53" s="85">
        <v>7.47</v>
      </c>
      <c r="S53" s="160">
        <v>7.85</v>
      </c>
      <c r="T53" s="86">
        <v>7.6622222222222218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7.47</v>
      </c>
      <c r="AA53" s="19">
        <f t="shared" si="4"/>
        <v>7.85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148" t="s">
        <v>214</v>
      </c>
      <c r="N54" s="61" t="s">
        <v>212</v>
      </c>
      <c r="O54" s="62"/>
      <c r="P54" s="62"/>
      <c r="Q54" s="63"/>
      <c r="R54" s="65"/>
      <c r="S54" s="156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148" t="s">
        <v>214</v>
      </c>
      <c r="N55" s="61" t="s">
        <v>212</v>
      </c>
      <c r="O55" s="62"/>
      <c r="P55" s="62"/>
      <c r="Q55" s="63"/>
      <c r="R55" s="65"/>
      <c r="S55" s="156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151" t="s">
        <v>196</v>
      </c>
      <c r="N56" s="69" t="s">
        <v>124</v>
      </c>
      <c r="O56" s="62"/>
      <c r="P56" s="62"/>
      <c r="Q56" s="63"/>
      <c r="R56" s="100" t="s">
        <v>196</v>
      </c>
      <c r="S56" s="165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52" t="s">
        <v>197</v>
      </c>
      <c r="N57" s="116" t="s">
        <v>64</v>
      </c>
      <c r="O57" s="117"/>
      <c r="P57" s="117"/>
      <c r="Q57" s="118"/>
      <c r="R57" s="120" t="s">
        <v>197</v>
      </c>
      <c r="S57" s="169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0.4</v>
      </c>
      <c r="G58" s="124">
        <v>0.3</v>
      </c>
      <c r="H58" s="124">
        <v>0.4</v>
      </c>
      <c r="I58" s="124">
        <v>0.3</v>
      </c>
      <c r="J58" s="124">
        <v>0.1</v>
      </c>
      <c r="K58" s="124">
        <v>0.6</v>
      </c>
      <c r="L58" s="124">
        <v>0.5</v>
      </c>
      <c r="M58" s="153">
        <v>0.5</v>
      </c>
      <c r="N58" s="124">
        <v>0.4</v>
      </c>
      <c r="O58" s="125"/>
      <c r="P58" s="125"/>
      <c r="Q58" s="126"/>
      <c r="R58" s="128">
        <v>0.1</v>
      </c>
      <c r="S58" s="170">
        <v>0.6</v>
      </c>
      <c r="T58" s="129">
        <v>0.3888888888888889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0.1</v>
      </c>
      <c r="AA58" s="19">
        <f t="shared" si="4"/>
        <v>0.6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18.5</v>
      </c>
      <c r="H64" s="35">
        <f t="shared" si="5"/>
        <v>22</v>
      </c>
      <c r="I64" s="35">
        <f t="shared" si="5"/>
        <v>23</v>
      </c>
      <c r="J64" s="35">
        <f t="shared" si="5"/>
        <v>30.5</v>
      </c>
      <c r="K64" s="35">
        <f t="shared" si="5"/>
        <v>28</v>
      </c>
      <c r="L64" s="35">
        <f t="shared" si="5"/>
        <v>27</v>
      </c>
      <c r="M64" s="35">
        <f t="shared" si="5"/>
        <v>19.5</v>
      </c>
      <c r="N64" s="35">
        <f t="shared" si="5"/>
        <v>13.5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16.291666666666668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13.5</v>
      </c>
      <c r="H65" s="35">
        <f t="shared" si="5"/>
        <v>24</v>
      </c>
      <c r="I65" s="35">
        <f t="shared" si="5"/>
        <v>28.5</v>
      </c>
      <c r="J65" s="35">
        <f t="shared" si="5"/>
        <v>32</v>
      </c>
      <c r="K65" s="35">
        <f t="shared" si="5"/>
        <v>27</v>
      </c>
      <c r="L65" s="35">
        <f t="shared" si="5"/>
        <v>24.5</v>
      </c>
      <c r="M65" s="35">
        <f t="shared" si="5"/>
        <v>14</v>
      </c>
      <c r="N65" s="35">
        <f t="shared" si="5"/>
        <v>9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15.375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>IF(H7="","",IF(H7=$V7,$AC7,H7))</f>
        <v>0</v>
      </c>
      <c r="I66" s="137">
        <f>IF(I7="","",IF(I7=$V7,$AC7,I7))</f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>IF(H8="","",IF(H8=$V8,$AC8,H8))</f>
        <v>不検出</v>
      </c>
      <c r="I67" s="137" t="str">
        <f>IF(I8="","",IF(I8=$V8,$AC8,I8))</f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0.51</v>
      </c>
      <c r="I76" s="137" t="str">
        <f t="shared" si="6"/>
        <v/>
      </c>
      <c r="J76" s="137" t="str">
        <f t="shared" si="6"/>
        <v/>
      </c>
      <c r="K76" s="137">
        <f t="shared" si="6"/>
        <v>0.52</v>
      </c>
      <c r="L76" s="137" t="str">
        <f t="shared" si="6"/>
        <v/>
      </c>
      <c r="M76" s="137" t="str">
        <f t="shared" si="6"/>
        <v/>
      </c>
      <c r="N76" s="137">
        <f t="shared" si="6"/>
        <v>0.36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0.46333333333333337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7.0000000000000007E-2</v>
      </c>
      <c r="I77" s="137" t="str">
        <f t="shared" si="6"/>
        <v/>
      </c>
      <c r="J77" s="137" t="str">
        <f t="shared" si="6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7.0000000000000007E-2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6.6666666666666666E-2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0.11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7.6666666666666661E-2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8.9999999999999993E-3</v>
      </c>
      <c r="I88" s="137" t="str">
        <f t="shared" si="8"/>
        <v/>
      </c>
      <c r="J88" s="137" t="str">
        <f t="shared" si="8"/>
        <v/>
      </c>
      <c r="K88" s="137">
        <f t="shared" si="8"/>
        <v>7.0000000000000001E-3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3.0000000000000001E-3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6.3333333333333332E-3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3.0000000000000005E-3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1.4E-2</v>
      </c>
      <c r="I92" s="137" t="str">
        <f t="shared" si="8"/>
        <v/>
      </c>
      <c r="J92" s="137" t="str">
        <f t="shared" si="8"/>
        <v/>
      </c>
      <c r="K92" s="137">
        <f t="shared" si="8"/>
        <v>1.2E-2</v>
      </c>
      <c r="L92" s="137" t="str">
        <f t="shared" si="8"/>
        <v/>
      </c>
      <c r="M92" s="137" t="str">
        <f t="shared" si="8"/>
        <v/>
      </c>
      <c r="N92" s="137">
        <f t="shared" si="8"/>
        <v>5.0000000000000001E-3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1.0333333333333335E-2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4.0000000000000001E-3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3.3333333333333335E-3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4.0000000000000001E-3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4.0000000000000001E-3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3.3333333333333335E-3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0.04</v>
      </c>
      <c r="I98" s="137" t="str">
        <f t="shared" si="9"/>
        <v/>
      </c>
      <c r="J98" s="137" t="str">
        <f t="shared" si="9"/>
        <v/>
      </c>
      <c r="K98" s="137">
        <f t="shared" si="9"/>
        <v>0.06</v>
      </c>
      <c r="L98" s="137" t="str">
        <f t="shared" si="9"/>
        <v/>
      </c>
      <c r="M98" s="137" t="str">
        <f t="shared" si="9"/>
        <v/>
      </c>
      <c r="N98" s="137">
        <f t="shared" si="9"/>
        <v>0.06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5.3333333333333337E-2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6.7</v>
      </c>
      <c r="I101" s="137" t="str">
        <f t="shared" si="9"/>
        <v/>
      </c>
      <c r="J101" s="137" t="str">
        <f t="shared" si="9"/>
        <v/>
      </c>
      <c r="K101" s="137">
        <f t="shared" si="9"/>
        <v>6.9</v>
      </c>
      <c r="L101" s="137" t="str">
        <f t="shared" si="9"/>
        <v/>
      </c>
      <c r="M101" s="137" t="str">
        <f t="shared" si="9"/>
        <v/>
      </c>
      <c r="N101" s="137">
        <f t="shared" si="9"/>
        <v>6.9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6.833333333333333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7.1</v>
      </c>
      <c r="G103" s="137">
        <f t="shared" si="9"/>
        <v>7.3</v>
      </c>
      <c r="H103" s="137">
        <f t="shared" si="9"/>
        <v>7.3</v>
      </c>
      <c r="I103" s="137">
        <f t="shared" si="9"/>
        <v>5.8</v>
      </c>
      <c r="J103" s="137">
        <f t="shared" si="9"/>
        <v>7.3</v>
      </c>
      <c r="K103" s="137">
        <f t="shared" si="9"/>
        <v>6.6</v>
      </c>
      <c r="L103" s="137">
        <f t="shared" si="9"/>
        <v>7.6</v>
      </c>
      <c r="M103" s="137">
        <f t="shared" si="9"/>
        <v>6.1</v>
      </c>
      <c r="N103" s="137">
        <f t="shared" si="9"/>
        <v>6.7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6.8666666666666671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33</v>
      </c>
      <c r="I104" s="137" t="str">
        <f t="shared" si="9"/>
        <v/>
      </c>
      <c r="J104" s="137" t="str">
        <f t="shared" si="9"/>
        <v/>
      </c>
      <c r="K104" s="137">
        <f t="shared" si="9"/>
        <v>33</v>
      </c>
      <c r="L104" s="137" t="str">
        <f t="shared" si="9"/>
        <v/>
      </c>
      <c r="M104" s="137" t="str">
        <f t="shared" si="9"/>
        <v/>
      </c>
      <c r="N104" s="137">
        <f t="shared" si="9"/>
        <v>35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33.666666666666664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53</v>
      </c>
      <c r="I105" s="137" t="str">
        <f t="shared" si="9"/>
        <v/>
      </c>
      <c r="J105" s="137" t="str">
        <f t="shared" si="9"/>
        <v/>
      </c>
      <c r="K105" s="137">
        <f t="shared" si="9"/>
        <v>61</v>
      </c>
      <c r="L105" s="137" t="str">
        <f t="shared" si="9"/>
        <v/>
      </c>
      <c r="M105" s="137" t="str">
        <f t="shared" si="9"/>
        <v/>
      </c>
      <c r="N105" s="137">
        <f t="shared" si="9"/>
        <v>69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61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9.9999999999999995E-7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>IF(H49="","",IF(H49=$V49,$AC49,H49))</f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0.4</v>
      </c>
      <c r="G111" s="137">
        <f t="shared" si="9"/>
        <v>0.5</v>
      </c>
      <c r="H111" s="137">
        <f t="shared" si="9"/>
        <v>0.5</v>
      </c>
      <c r="I111" s="137">
        <f t="shared" si="9"/>
        <v>0.8</v>
      </c>
      <c r="J111" s="137">
        <f t="shared" si="9"/>
        <v>1.1000000000000001</v>
      </c>
      <c r="K111" s="137">
        <f t="shared" si="9"/>
        <v>0.6</v>
      </c>
      <c r="L111" s="137">
        <f t="shared" si="9"/>
        <v>0.5</v>
      </c>
      <c r="M111" s="137">
        <f t="shared" si="9"/>
        <v>0.4</v>
      </c>
      <c r="N111" s="137">
        <f t="shared" si="9"/>
        <v>0.4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0.57777777777777795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7.53</v>
      </c>
      <c r="G112" s="137">
        <f t="shared" si="9"/>
        <v>7.47</v>
      </c>
      <c r="H112" s="137">
        <f t="shared" si="9"/>
        <v>7.55</v>
      </c>
      <c r="I112" s="137">
        <f t="shared" si="9"/>
        <v>7.61</v>
      </c>
      <c r="J112" s="137">
        <f t="shared" si="9"/>
        <v>7.76</v>
      </c>
      <c r="K112" s="137">
        <f t="shared" si="9"/>
        <v>7.66</v>
      </c>
      <c r="L112" s="137">
        <f t="shared" si="9"/>
        <v>7.85</v>
      </c>
      <c r="M112" s="137">
        <f t="shared" si="9"/>
        <v>7.68</v>
      </c>
      <c r="N112" s="137">
        <f t="shared" si="9"/>
        <v>7.85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7.6622222222222218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0.4</v>
      </c>
      <c r="G117" s="125">
        <f t="shared" si="10"/>
        <v>0.3</v>
      </c>
      <c r="H117" s="125">
        <f t="shared" si="10"/>
        <v>0.4</v>
      </c>
      <c r="I117" s="125">
        <f t="shared" si="10"/>
        <v>0.3</v>
      </c>
      <c r="J117" s="125">
        <f t="shared" si="10"/>
        <v>0.1</v>
      </c>
      <c r="K117" s="125">
        <f t="shared" si="10"/>
        <v>0.6</v>
      </c>
      <c r="L117" s="125">
        <f t="shared" si="10"/>
        <v>0.5</v>
      </c>
      <c r="M117" s="125">
        <f t="shared" si="10"/>
        <v>0.5</v>
      </c>
      <c r="N117" s="125">
        <f t="shared" si="10"/>
        <v>0.4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0.3888888888888889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3" priority="3" stopIfTrue="1" operator="equal">
      <formula>""</formula>
    </cfRule>
  </conditionalFormatting>
  <conditionalFormatting sqref="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205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18.5</v>
      </c>
      <c r="H5" s="35">
        <v>22</v>
      </c>
      <c r="I5" s="35">
        <v>24.5</v>
      </c>
      <c r="J5" s="35">
        <v>29</v>
      </c>
      <c r="K5" s="35">
        <v>28.5</v>
      </c>
      <c r="L5" s="35">
        <v>26</v>
      </c>
      <c r="M5" s="35">
        <v>21.5</v>
      </c>
      <c r="N5" s="35">
        <v>13.5</v>
      </c>
      <c r="O5" s="35"/>
      <c r="P5" s="35"/>
      <c r="Q5" s="36"/>
      <c r="R5" s="37">
        <v>13</v>
      </c>
      <c r="S5" s="37">
        <v>29</v>
      </c>
      <c r="T5" s="37">
        <v>21.833333333333332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13</v>
      </c>
      <c r="G6" s="43">
        <v>16.5</v>
      </c>
      <c r="H6" s="43">
        <v>28</v>
      </c>
      <c r="I6" s="43">
        <v>30</v>
      </c>
      <c r="J6" s="43">
        <v>34.5</v>
      </c>
      <c r="K6" s="43">
        <v>32.5</v>
      </c>
      <c r="L6" s="43">
        <v>26</v>
      </c>
      <c r="M6" s="43">
        <v>16</v>
      </c>
      <c r="N6" s="43">
        <v>13</v>
      </c>
      <c r="O6" s="43"/>
      <c r="P6" s="43"/>
      <c r="Q6" s="44"/>
      <c r="R6" s="45">
        <v>13</v>
      </c>
      <c r="S6" s="45">
        <v>34.5</v>
      </c>
      <c r="T6" s="45">
        <v>23.277777777777779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7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148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148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148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148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148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148"/>
      <c r="N13" s="69" t="s">
        <v>40</v>
      </c>
      <c r="O13" s="62"/>
      <c r="P13" s="62"/>
      <c r="Q13" s="63"/>
      <c r="R13" s="76" t="s">
        <v>217</v>
      </c>
      <c r="S13" s="77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148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148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148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0.42</v>
      </c>
      <c r="I17" s="61"/>
      <c r="J17" s="61"/>
      <c r="K17" s="83">
        <v>0.52</v>
      </c>
      <c r="L17" s="61"/>
      <c r="M17" s="148"/>
      <c r="N17" s="83">
        <v>0.36</v>
      </c>
      <c r="O17" s="62"/>
      <c r="P17" s="62"/>
      <c r="Q17" s="63"/>
      <c r="R17" s="84">
        <v>0.36</v>
      </c>
      <c r="S17" s="85">
        <v>0.52</v>
      </c>
      <c r="T17" s="86">
        <v>0.43333333333333329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0.36</v>
      </c>
      <c r="AA17" s="19">
        <f t="shared" si="4"/>
        <v>0.52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0.05</v>
      </c>
      <c r="I18" s="61"/>
      <c r="J18" s="61"/>
      <c r="K18" s="69" t="s">
        <v>230</v>
      </c>
      <c r="L18" s="61"/>
      <c r="M18" s="148"/>
      <c r="N18" s="83">
        <v>0.06</v>
      </c>
      <c r="O18" s="62"/>
      <c r="P18" s="62"/>
      <c r="Q18" s="63"/>
      <c r="R18" s="92" t="s">
        <v>230</v>
      </c>
      <c r="S18" s="85">
        <v>0.06</v>
      </c>
      <c r="T18" s="86" t="s">
        <v>230</v>
      </c>
      <c r="V18" s="19" t="s">
        <v>60</v>
      </c>
      <c r="W18" s="19">
        <f t="shared" si="0"/>
        <v>1</v>
      </c>
      <c r="X18" s="19">
        <f t="shared" si="1"/>
        <v>9</v>
      </c>
      <c r="Y18" s="19">
        <f t="shared" si="2"/>
        <v>2</v>
      </c>
      <c r="Z18" s="19">
        <f t="shared" si="3"/>
        <v>0.05</v>
      </c>
      <c r="AA18" s="19">
        <f t="shared" si="4"/>
        <v>0.06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148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148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148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148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148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148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148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148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0.12</v>
      </c>
      <c r="L27" s="61"/>
      <c r="M27" s="148"/>
      <c r="N27" s="69" t="s">
        <v>83</v>
      </c>
      <c r="O27" s="62"/>
      <c r="P27" s="62"/>
      <c r="Q27" s="63"/>
      <c r="R27" s="92" t="s">
        <v>222</v>
      </c>
      <c r="S27" s="85">
        <v>0.12</v>
      </c>
      <c r="T27" s="86" t="s">
        <v>83</v>
      </c>
      <c r="V27" s="19" t="s">
        <v>83</v>
      </c>
      <c r="W27" s="19">
        <f t="shared" si="0"/>
        <v>2</v>
      </c>
      <c r="X27" s="19">
        <f t="shared" si="1"/>
        <v>9</v>
      </c>
      <c r="Y27" s="19">
        <f t="shared" si="2"/>
        <v>1</v>
      </c>
      <c r="Z27" s="19">
        <f t="shared" si="3"/>
        <v>0.12</v>
      </c>
      <c r="AA27" s="19">
        <f t="shared" si="4"/>
        <v>0.12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148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6.0000000000000001E-3</v>
      </c>
      <c r="I29" s="61"/>
      <c r="J29" s="61"/>
      <c r="K29" s="79">
        <v>8.0000000000000002E-3</v>
      </c>
      <c r="L29" s="61"/>
      <c r="M29" s="148"/>
      <c r="N29" s="79">
        <v>5.0000000000000001E-3</v>
      </c>
      <c r="O29" s="62"/>
      <c r="P29" s="62"/>
      <c r="Q29" s="63"/>
      <c r="R29" s="80">
        <v>5.0000000000000001E-3</v>
      </c>
      <c r="S29" s="81">
        <v>8.0000000000000002E-3</v>
      </c>
      <c r="T29" s="78">
        <v>6.3333333333333332E-3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2"/>
        <v>3</v>
      </c>
      <c r="Z29" s="19">
        <f t="shared" si="3"/>
        <v>5.0000000000000001E-3</v>
      </c>
      <c r="AA29" s="19">
        <f t="shared" si="4"/>
        <v>8.0000000000000002E-3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9" t="s">
        <v>223</v>
      </c>
      <c r="I30" s="61"/>
      <c r="J30" s="61"/>
      <c r="K30" s="79">
        <v>3.0000000000000001E-3</v>
      </c>
      <c r="L30" s="61"/>
      <c r="M30" s="148"/>
      <c r="N30" s="69" t="s">
        <v>232</v>
      </c>
      <c r="O30" s="62"/>
      <c r="P30" s="62"/>
      <c r="Q30" s="63"/>
      <c r="R30" s="76" t="s">
        <v>223</v>
      </c>
      <c r="S30" s="81">
        <v>3.0000000000000001E-3</v>
      </c>
      <c r="T30" s="78" t="s">
        <v>223</v>
      </c>
      <c r="V30" s="19" t="s">
        <v>90</v>
      </c>
      <c r="W30" s="19">
        <f t="shared" si="0"/>
        <v>2</v>
      </c>
      <c r="X30" s="19">
        <f t="shared" si="1"/>
        <v>9</v>
      </c>
      <c r="Y30" s="19">
        <f t="shared" si="2"/>
        <v>1</v>
      </c>
      <c r="Z30" s="19">
        <f t="shared" si="3"/>
        <v>3.0000000000000001E-3</v>
      </c>
      <c r="AA30" s="19">
        <f t="shared" si="4"/>
        <v>3.0000000000000001E-3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9" t="s">
        <v>217</v>
      </c>
      <c r="I31" s="61"/>
      <c r="J31" s="61"/>
      <c r="K31" s="79">
        <v>1E-3</v>
      </c>
      <c r="L31" s="61"/>
      <c r="M31" s="148"/>
      <c r="N31" s="69" t="s">
        <v>40</v>
      </c>
      <c r="O31" s="62"/>
      <c r="P31" s="62"/>
      <c r="Q31" s="63"/>
      <c r="R31" s="76" t="s">
        <v>217</v>
      </c>
      <c r="S31" s="81">
        <v>1E-3</v>
      </c>
      <c r="T31" s="78" t="s">
        <v>217</v>
      </c>
      <c r="V31" s="19" t="s">
        <v>40</v>
      </c>
      <c r="W31" s="19">
        <f t="shared" si="0"/>
        <v>2</v>
      </c>
      <c r="X31" s="19">
        <f t="shared" si="1"/>
        <v>9</v>
      </c>
      <c r="Y31" s="19">
        <f t="shared" si="2"/>
        <v>1</v>
      </c>
      <c r="Z31" s="19">
        <f t="shared" si="3"/>
        <v>1E-3</v>
      </c>
      <c r="AA31" s="19">
        <f t="shared" si="4"/>
        <v>1E-3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148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8.9999999999999993E-3</v>
      </c>
      <c r="I33" s="61"/>
      <c r="J33" s="61"/>
      <c r="K33" s="79">
        <v>1.2E-2</v>
      </c>
      <c r="L33" s="61"/>
      <c r="M33" s="148"/>
      <c r="N33" s="79">
        <v>7.0000000000000001E-3</v>
      </c>
      <c r="O33" s="62"/>
      <c r="P33" s="62"/>
      <c r="Q33" s="63"/>
      <c r="R33" s="80">
        <v>7.0000000000000001E-3</v>
      </c>
      <c r="S33" s="81">
        <v>1.2E-2</v>
      </c>
      <c r="T33" s="78">
        <v>9.3333333333333324E-3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7.0000000000000001E-3</v>
      </c>
      <c r="AA33" s="19">
        <f t="shared" si="4"/>
        <v>1.2E-2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79">
        <v>3.0000000000000001E-3</v>
      </c>
      <c r="I34" s="61"/>
      <c r="J34" s="61"/>
      <c r="K34" s="79">
        <v>4.0000000000000001E-3</v>
      </c>
      <c r="L34" s="61"/>
      <c r="M34" s="148"/>
      <c r="N34" s="69" t="s">
        <v>232</v>
      </c>
      <c r="O34" s="62"/>
      <c r="P34" s="62"/>
      <c r="Q34" s="63"/>
      <c r="R34" s="76" t="s">
        <v>232</v>
      </c>
      <c r="S34" s="81">
        <v>4.0000000000000001E-3</v>
      </c>
      <c r="T34" s="78" t="s">
        <v>232</v>
      </c>
      <c r="V34" s="19" t="s">
        <v>90</v>
      </c>
      <c r="W34" s="19">
        <f t="shared" si="0"/>
        <v>1</v>
      </c>
      <c r="X34" s="19">
        <f t="shared" si="1"/>
        <v>9</v>
      </c>
      <c r="Y34" s="19">
        <f t="shared" si="2"/>
        <v>2</v>
      </c>
      <c r="Z34" s="19">
        <f t="shared" si="3"/>
        <v>3.0000000000000001E-3</v>
      </c>
      <c r="AA34" s="19">
        <f t="shared" si="4"/>
        <v>4.0000000000000001E-3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3.0000000000000001E-3</v>
      </c>
      <c r="I35" s="61"/>
      <c r="J35" s="61"/>
      <c r="K35" s="79">
        <v>3.0000000000000001E-3</v>
      </c>
      <c r="L35" s="61"/>
      <c r="M35" s="148"/>
      <c r="N35" s="79">
        <v>2E-3</v>
      </c>
      <c r="O35" s="62"/>
      <c r="P35" s="62"/>
      <c r="Q35" s="63"/>
      <c r="R35" s="80">
        <v>2E-3</v>
      </c>
      <c r="S35" s="81">
        <v>3.0000000000000001E-3</v>
      </c>
      <c r="T35" s="78">
        <v>2.6666666666666666E-3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2E-3</v>
      </c>
      <c r="AA35" s="19">
        <f t="shared" si="4"/>
        <v>3.0000000000000001E-3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148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148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148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83">
        <v>0.02</v>
      </c>
      <c r="I39" s="61"/>
      <c r="J39" s="61"/>
      <c r="K39" s="83">
        <v>0.04</v>
      </c>
      <c r="L39" s="61"/>
      <c r="M39" s="148"/>
      <c r="N39" s="83">
        <v>0.02</v>
      </c>
      <c r="O39" s="62"/>
      <c r="P39" s="62"/>
      <c r="Q39" s="63"/>
      <c r="R39" s="84">
        <v>0.02</v>
      </c>
      <c r="S39" s="85">
        <v>0.04</v>
      </c>
      <c r="T39" s="86">
        <v>2.6666666666666668E-2</v>
      </c>
      <c r="V39" s="19" t="s">
        <v>106</v>
      </c>
      <c r="W39" s="19">
        <f t="shared" si="0"/>
        <v>0</v>
      </c>
      <c r="X39" s="19">
        <f t="shared" si="1"/>
        <v>9</v>
      </c>
      <c r="Y39" s="19">
        <f t="shared" si="2"/>
        <v>3</v>
      </c>
      <c r="Z39" s="19">
        <f t="shared" si="3"/>
        <v>0.02</v>
      </c>
      <c r="AA39" s="19">
        <f t="shared" si="4"/>
        <v>0.04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148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148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5.3</v>
      </c>
      <c r="I42" s="61"/>
      <c r="J42" s="61"/>
      <c r="K42" s="95">
        <v>5.4</v>
      </c>
      <c r="L42" s="61"/>
      <c r="M42" s="148"/>
      <c r="N42" s="95">
        <v>5.9</v>
      </c>
      <c r="O42" s="62"/>
      <c r="P42" s="62"/>
      <c r="Q42" s="63"/>
      <c r="R42" s="96">
        <v>5.3</v>
      </c>
      <c r="S42" s="97">
        <v>5.9</v>
      </c>
      <c r="T42" s="90">
        <v>5.5333333333333341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5.3</v>
      </c>
      <c r="AA42" s="19">
        <f t="shared" si="4"/>
        <v>5.9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148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7.6</v>
      </c>
      <c r="G44" s="95">
        <v>7.5</v>
      </c>
      <c r="H44" s="95">
        <v>7.6</v>
      </c>
      <c r="I44" s="95">
        <v>6.7</v>
      </c>
      <c r="J44" s="95">
        <v>7.4</v>
      </c>
      <c r="K44" s="95">
        <v>6.9</v>
      </c>
      <c r="L44" s="95">
        <v>8.1999999999999993</v>
      </c>
      <c r="M44" s="149">
        <v>6.8</v>
      </c>
      <c r="N44" s="95">
        <v>7.5</v>
      </c>
      <c r="O44" s="62"/>
      <c r="P44" s="62"/>
      <c r="Q44" s="63"/>
      <c r="R44" s="96">
        <v>6.7</v>
      </c>
      <c r="S44" s="97">
        <v>8.1999999999999993</v>
      </c>
      <c r="T44" s="90">
        <v>7.3555555555555543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6.7</v>
      </c>
      <c r="AA44" s="19">
        <f t="shared" si="4"/>
        <v>8.1999999999999993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30</v>
      </c>
      <c r="I45" s="61"/>
      <c r="J45" s="61"/>
      <c r="K45" s="61">
        <v>29</v>
      </c>
      <c r="L45" s="61"/>
      <c r="M45" s="148"/>
      <c r="N45" s="61">
        <v>31</v>
      </c>
      <c r="O45" s="62"/>
      <c r="P45" s="62"/>
      <c r="Q45" s="63"/>
      <c r="R45" s="99">
        <v>29</v>
      </c>
      <c r="S45" s="100">
        <v>31</v>
      </c>
      <c r="T45" s="101">
        <v>30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29</v>
      </c>
      <c r="AA45" s="19">
        <f t="shared" si="4"/>
        <v>31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55</v>
      </c>
      <c r="I46" s="61"/>
      <c r="J46" s="61"/>
      <c r="K46" s="61">
        <v>58</v>
      </c>
      <c r="L46" s="61"/>
      <c r="M46" s="148"/>
      <c r="N46" s="61">
        <v>65</v>
      </c>
      <c r="O46" s="62"/>
      <c r="P46" s="62"/>
      <c r="Q46" s="63"/>
      <c r="R46" s="99">
        <v>55</v>
      </c>
      <c r="S46" s="100">
        <v>65</v>
      </c>
      <c r="T46" s="101">
        <v>59.333333333333336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55</v>
      </c>
      <c r="AA46" s="19">
        <f t="shared" si="4"/>
        <v>65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148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166">
        <v>9.9999999999999995E-7</v>
      </c>
      <c r="I48" s="166">
        <v>9.9999999999999995E-7</v>
      </c>
      <c r="J48" s="166">
        <v>1.9999999999999999E-6</v>
      </c>
      <c r="K48" s="69" t="s">
        <v>228</v>
      </c>
      <c r="L48" s="61"/>
      <c r="M48" s="148"/>
      <c r="N48" s="69" t="s">
        <v>132</v>
      </c>
      <c r="O48" s="62"/>
      <c r="P48" s="62"/>
      <c r="Q48" s="63"/>
      <c r="R48" s="102" t="s">
        <v>228</v>
      </c>
      <c r="S48" s="171">
        <v>1.9999999999999999E-6</v>
      </c>
      <c r="T48" s="104" t="s">
        <v>132</v>
      </c>
      <c r="V48" s="19" t="s">
        <v>132</v>
      </c>
      <c r="W48" s="19">
        <f t="shared" si="0"/>
        <v>2</v>
      </c>
      <c r="X48" s="19">
        <f t="shared" si="1"/>
        <v>7</v>
      </c>
      <c r="Y48" s="19">
        <f t="shared" si="2"/>
        <v>3</v>
      </c>
      <c r="Z48" s="19">
        <f t="shared" si="3"/>
        <v>9.9999999999999995E-7</v>
      </c>
      <c r="AA48" s="19">
        <f t="shared" si="4"/>
        <v>1.9999999999999999E-6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166">
        <v>1.9999999999999999E-6</v>
      </c>
      <c r="K49" s="69" t="s">
        <v>228</v>
      </c>
      <c r="L49" s="61"/>
      <c r="M49" s="148"/>
      <c r="N49" s="69" t="s">
        <v>132</v>
      </c>
      <c r="O49" s="62"/>
      <c r="P49" s="62"/>
      <c r="Q49" s="63"/>
      <c r="R49" s="102" t="s">
        <v>228</v>
      </c>
      <c r="S49" s="171">
        <v>1.9999999999999999E-6</v>
      </c>
      <c r="T49" s="104" t="s">
        <v>228</v>
      </c>
      <c r="V49" s="19" t="s">
        <v>132</v>
      </c>
      <c r="W49" s="19">
        <f t="shared" si="0"/>
        <v>4</v>
      </c>
      <c r="X49" s="19">
        <f t="shared" si="1"/>
        <v>7</v>
      </c>
      <c r="Y49" s="19">
        <f t="shared" si="2"/>
        <v>1</v>
      </c>
      <c r="Z49" s="19">
        <f t="shared" si="3"/>
        <v>1.9999999999999999E-6</v>
      </c>
      <c r="AA49" s="19">
        <f t="shared" si="4"/>
        <v>1.9999999999999999E-6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148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148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72" t="s">
        <v>198</v>
      </c>
      <c r="G52" s="95">
        <v>0.5</v>
      </c>
      <c r="H52" s="95">
        <v>0.3</v>
      </c>
      <c r="I52" s="95">
        <v>0.5</v>
      </c>
      <c r="J52" s="95">
        <v>0.9</v>
      </c>
      <c r="K52" s="95">
        <v>0.4</v>
      </c>
      <c r="L52" s="95">
        <v>0.4</v>
      </c>
      <c r="M52" s="149">
        <v>0.4</v>
      </c>
      <c r="N52" s="95">
        <v>0.3</v>
      </c>
      <c r="O52" s="62"/>
      <c r="P52" s="62"/>
      <c r="Q52" s="63"/>
      <c r="R52" s="88" t="s">
        <v>198</v>
      </c>
      <c r="S52" s="97">
        <v>0.9</v>
      </c>
      <c r="T52" s="90">
        <v>0.41111111111111109</v>
      </c>
      <c r="V52" s="19" t="s">
        <v>142</v>
      </c>
      <c r="W52" s="19">
        <f t="shared" si="0"/>
        <v>1</v>
      </c>
      <c r="X52" s="19">
        <f t="shared" si="1"/>
        <v>3</v>
      </c>
      <c r="Y52" s="19">
        <f t="shared" si="2"/>
        <v>8</v>
      </c>
      <c r="Z52" s="19">
        <f t="shared" si="3"/>
        <v>0.3</v>
      </c>
      <c r="AA52" s="19">
        <f t="shared" si="4"/>
        <v>0.9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7.27</v>
      </c>
      <c r="G53" s="83">
        <v>7.25</v>
      </c>
      <c r="H53" s="83">
        <v>7.4</v>
      </c>
      <c r="I53" s="83">
        <v>7.22</v>
      </c>
      <c r="J53" s="83">
        <v>7.57</v>
      </c>
      <c r="K53" s="83">
        <v>7.42</v>
      </c>
      <c r="L53" s="83">
        <v>7.67</v>
      </c>
      <c r="M53" s="150">
        <v>7.47</v>
      </c>
      <c r="N53" s="83">
        <v>7.49</v>
      </c>
      <c r="O53" s="62"/>
      <c r="P53" s="62"/>
      <c r="Q53" s="63"/>
      <c r="R53" s="84">
        <v>7.22</v>
      </c>
      <c r="S53" s="85">
        <v>7.67</v>
      </c>
      <c r="T53" s="86">
        <v>7.4177777777777782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7.22</v>
      </c>
      <c r="AA53" s="19">
        <f t="shared" si="4"/>
        <v>7.67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107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148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108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148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151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52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0.4</v>
      </c>
      <c r="G58" s="124">
        <v>0.4</v>
      </c>
      <c r="H58" s="124">
        <v>0.6</v>
      </c>
      <c r="I58" s="124">
        <v>0.6</v>
      </c>
      <c r="J58" s="124">
        <v>0.3</v>
      </c>
      <c r="K58" s="124">
        <v>0.7</v>
      </c>
      <c r="L58" s="124">
        <v>0.6</v>
      </c>
      <c r="M58" s="153">
        <v>0.6</v>
      </c>
      <c r="N58" s="124">
        <v>0.5</v>
      </c>
      <c r="O58" s="125"/>
      <c r="P58" s="125"/>
      <c r="Q58" s="126"/>
      <c r="R58" s="127">
        <v>0.3</v>
      </c>
      <c r="S58" s="128">
        <v>0.7</v>
      </c>
      <c r="T58" s="129">
        <v>0.52222222222222225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0.3</v>
      </c>
      <c r="AA58" s="19">
        <f t="shared" si="4"/>
        <v>0.7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</v>
      </c>
      <c r="G64" s="35">
        <f t="shared" si="5"/>
        <v>18.5</v>
      </c>
      <c r="H64" s="35">
        <f t="shared" si="5"/>
        <v>22</v>
      </c>
      <c r="I64" s="35">
        <f t="shared" si="5"/>
        <v>24.5</v>
      </c>
      <c r="J64" s="35">
        <f t="shared" si="5"/>
        <v>29</v>
      </c>
      <c r="K64" s="35">
        <f t="shared" si="5"/>
        <v>28.5</v>
      </c>
      <c r="L64" s="35">
        <f t="shared" si="5"/>
        <v>26</v>
      </c>
      <c r="M64" s="35">
        <f t="shared" si="5"/>
        <v>21.5</v>
      </c>
      <c r="N64" s="35">
        <f t="shared" si="5"/>
        <v>13.5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16.375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13</v>
      </c>
      <c r="G65" s="35">
        <f t="shared" si="5"/>
        <v>16.5</v>
      </c>
      <c r="H65" s="35">
        <f t="shared" si="5"/>
        <v>28</v>
      </c>
      <c r="I65" s="35">
        <f t="shared" si="5"/>
        <v>30</v>
      </c>
      <c r="J65" s="35">
        <f t="shared" si="5"/>
        <v>34.5</v>
      </c>
      <c r="K65" s="35">
        <f t="shared" si="5"/>
        <v>32.5</v>
      </c>
      <c r="L65" s="35">
        <f t="shared" si="5"/>
        <v>26</v>
      </c>
      <c r="M65" s="35">
        <f t="shared" si="5"/>
        <v>16</v>
      </c>
      <c r="N65" s="35">
        <f t="shared" si="5"/>
        <v>13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17.458333333333332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0.42</v>
      </c>
      <c r="I76" s="137" t="str">
        <f t="shared" si="6"/>
        <v/>
      </c>
      <c r="J76" s="137" t="str">
        <f t="shared" si="6"/>
        <v/>
      </c>
      <c r="K76" s="137">
        <f t="shared" si="6"/>
        <v>0.52</v>
      </c>
      <c r="L76" s="137" t="str">
        <f t="shared" si="6"/>
        <v/>
      </c>
      <c r="M76" s="137" t="str">
        <f t="shared" si="6"/>
        <v/>
      </c>
      <c r="N76" s="137">
        <f t="shared" si="6"/>
        <v>0.36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0.43333333333333329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 t="str">
        <f t="shared" si="6"/>
        <v/>
      </c>
      <c r="J77" s="137" t="str">
        <f t="shared" si="6"/>
        <v/>
      </c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0.06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5.3333333333333337E-2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0.12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0.08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6.0000000000000001E-3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8.0000000000000002E-3</v>
      </c>
      <c r="L88" s="137" t="str">
        <f t="shared" si="8"/>
        <v/>
      </c>
      <c r="M88" s="137" t="str">
        <f t="shared" si="8"/>
        <v/>
      </c>
      <c r="N88" s="137">
        <f t="shared" si="8"/>
        <v>5.0000000000000001E-3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6.3333333333333332E-3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3.0000000000000005E-3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8.9999999999999993E-3</v>
      </c>
      <c r="I92" s="137" t="str">
        <f t="shared" si="8"/>
        <v/>
      </c>
      <c r="J92" s="137" t="str">
        <f t="shared" si="8"/>
        <v/>
      </c>
      <c r="K92" s="137">
        <f t="shared" si="8"/>
        <v>1.2E-2</v>
      </c>
      <c r="L92" s="137" t="str">
        <f t="shared" si="8"/>
        <v/>
      </c>
      <c r="M92" s="137" t="str">
        <f t="shared" si="8"/>
        <v/>
      </c>
      <c r="N92" s="137">
        <f t="shared" si="8"/>
        <v>7.0000000000000001E-3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9.3333333333333324E-3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4.0000000000000001E-3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3.3333333333333335E-3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3.0000000000000001E-3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3.0000000000000001E-3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2.6666666666666666E-3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0.02</v>
      </c>
      <c r="I98" s="137" t="str">
        <f t="shared" si="9"/>
        <v/>
      </c>
      <c r="J98" s="137" t="str">
        <f t="shared" si="9"/>
        <v/>
      </c>
      <c r="K98" s="137">
        <f t="shared" si="9"/>
        <v>0.04</v>
      </c>
      <c r="L98" s="137" t="str">
        <f t="shared" si="9"/>
        <v/>
      </c>
      <c r="M98" s="137" t="str">
        <f t="shared" si="9"/>
        <v/>
      </c>
      <c r="N98" s="137">
        <f t="shared" si="9"/>
        <v>0.02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2.6666666666666668E-2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5.3</v>
      </c>
      <c r="I101" s="137" t="str">
        <f t="shared" si="9"/>
        <v/>
      </c>
      <c r="J101" s="137" t="str">
        <f t="shared" si="9"/>
        <v/>
      </c>
      <c r="K101" s="137">
        <f t="shared" si="9"/>
        <v>5.4</v>
      </c>
      <c r="L101" s="137" t="str">
        <f t="shared" si="9"/>
        <v/>
      </c>
      <c r="M101" s="137" t="str">
        <f t="shared" si="9"/>
        <v/>
      </c>
      <c r="N101" s="137">
        <f t="shared" si="9"/>
        <v>5.9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5.5333333333333341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7.6</v>
      </c>
      <c r="G103" s="137">
        <f t="shared" si="9"/>
        <v>7.5</v>
      </c>
      <c r="H103" s="137">
        <f t="shared" si="9"/>
        <v>7.6</v>
      </c>
      <c r="I103" s="137">
        <f t="shared" si="9"/>
        <v>6.7</v>
      </c>
      <c r="J103" s="137">
        <f t="shared" si="9"/>
        <v>7.4</v>
      </c>
      <c r="K103" s="137">
        <f t="shared" si="9"/>
        <v>6.9</v>
      </c>
      <c r="L103" s="137">
        <f t="shared" si="9"/>
        <v>8.1999999999999993</v>
      </c>
      <c r="M103" s="137">
        <f t="shared" si="9"/>
        <v>6.8</v>
      </c>
      <c r="N103" s="137">
        <f t="shared" si="9"/>
        <v>7.5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7.3555555555555543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30</v>
      </c>
      <c r="I104" s="137" t="str">
        <f t="shared" si="9"/>
        <v/>
      </c>
      <c r="J104" s="137" t="str">
        <f t="shared" si="9"/>
        <v/>
      </c>
      <c r="K104" s="137">
        <f t="shared" si="9"/>
        <v>29</v>
      </c>
      <c r="L104" s="137" t="str">
        <f t="shared" si="9"/>
        <v/>
      </c>
      <c r="M104" s="137" t="str">
        <f t="shared" si="9"/>
        <v/>
      </c>
      <c r="N104" s="137">
        <f t="shared" si="9"/>
        <v>31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30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55</v>
      </c>
      <c r="I105" s="137" t="str">
        <f t="shared" si="9"/>
        <v/>
      </c>
      <c r="J105" s="137" t="str">
        <f t="shared" si="9"/>
        <v/>
      </c>
      <c r="K105" s="137">
        <f t="shared" si="9"/>
        <v>58</v>
      </c>
      <c r="L105" s="137" t="str">
        <f t="shared" si="9"/>
        <v/>
      </c>
      <c r="M105" s="137" t="str">
        <f t="shared" si="9"/>
        <v/>
      </c>
      <c r="N105" s="137">
        <f t="shared" si="9"/>
        <v>65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59.333333333333336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1.9999999999999999E-6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1.1999999999999999E-6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1.9999999999999999E-6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1.1999999999999999E-6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0.5</v>
      </c>
      <c r="H111" s="137">
        <f t="shared" si="9"/>
        <v>0.3</v>
      </c>
      <c r="I111" s="137">
        <f t="shared" si="9"/>
        <v>0.5</v>
      </c>
      <c r="J111" s="137">
        <f t="shared" si="9"/>
        <v>0.9</v>
      </c>
      <c r="K111" s="137">
        <f t="shared" si="9"/>
        <v>0.4</v>
      </c>
      <c r="L111" s="137">
        <f t="shared" si="9"/>
        <v>0.4</v>
      </c>
      <c r="M111" s="137">
        <f t="shared" si="9"/>
        <v>0.4</v>
      </c>
      <c r="N111" s="137">
        <f t="shared" si="9"/>
        <v>0.3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0.44444444444444442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7.27</v>
      </c>
      <c r="G112" s="137">
        <f t="shared" si="9"/>
        <v>7.25</v>
      </c>
      <c r="H112" s="137">
        <f t="shared" si="9"/>
        <v>7.4</v>
      </c>
      <c r="I112" s="137">
        <f t="shared" si="9"/>
        <v>7.22</v>
      </c>
      <c r="J112" s="137">
        <f t="shared" si="9"/>
        <v>7.57</v>
      </c>
      <c r="K112" s="137">
        <f t="shared" si="9"/>
        <v>7.42</v>
      </c>
      <c r="L112" s="137">
        <f t="shared" si="9"/>
        <v>7.67</v>
      </c>
      <c r="M112" s="137">
        <f t="shared" si="9"/>
        <v>7.47</v>
      </c>
      <c r="N112" s="137">
        <f t="shared" si="9"/>
        <v>7.49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7.4177777777777782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0.4</v>
      </c>
      <c r="G117" s="125">
        <f t="shared" si="10"/>
        <v>0.4</v>
      </c>
      <c r="H117" s="125">
        <f t="shared" si="10"/>
        <v>0.6</v>
      </c>
      <c r="I117" s="125">
        <f t="shared" si="10"/>
        <v>0.6</v>
      </c>
      <c r="J117" s="125">
        <f t="shared" si="10"/>
        <v>0.3</v>
      </c>
      <c r="K117" s="125">
        <f t="shared" si="10"/>
        <v>0.7</v>
      </c>
      <c r="L117" s="125">
        <f t="shared" si="10"/>
        <v>0.6</v>
      </c>
      <c r="M117" s="125">
        <f t="shared" si="10"/>
        <v>0.6</v>
      </c>
      <c r="N117" s="125">
        <f t="shared" si="10"/>
        <v>0.5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0.52222222222222225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1" priority="3" stopIfTrue="1" operator="equal">
      <formula>""</formula>
    </cfRule>
  </conditionalFormatting>
  <conditionalFormatting sqref="F2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206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45525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17.5</v>
      </c>
      <c r="H5" s="35">
        <v>21.5</v>
      </c>
      <c r="I5" s="35">
        <v>23</v>
      </c>
      <c r="J5" s="35">
        <v>29.5</v>
      </c>
      <c r="K5" s="35">
        <v>28.5</v>
      </c>
      <c r="L5" s="35">
        <v>29</v>
      </c>
      <c r="M5" s="35">
        <v>21.5</v>
      </c>
      <c r="N5" s="35">
        <v>16.5</v>
      </c>
      <c r="O5" s="35"/>
      <c r="P5" s="35"/>
      <c r="Q5" s="36"/>
      <c r="R5" s="37">
        <v>13</v>
      </c>
      <c r="S5" s="37">
        <v>29.5</v>
      </c>
      <c r="T5" s="37">
        <v>22.222222222222221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11.5</v>
      </c>
      <c r="G6" s="43">
        <v>12</v>
      </c>
      <c r="H6" s="43">
        <v>20.5</v>
      </c>
      <c r="I6" s="43">
        <v>28.5</v>
      </c>
      <c r="J6" s="43">
        <v>33</v>
      </c>
      <c r="K6" s="43">
        <v>29</v>
      </c>
      <c r="L6" s="43">
        <v>25.5</v>
      </c>
      <c r="M6" s="43">
        <v>14</v>
      </c>
      <c r="N6" s="43">
        <v>9.5</v>
      </c>
      <c r="O6" s="43"/>
      <c r="P6" s="43"/>
      <c r="Q6" s="44"/>
      <c r="R6" s="145">
        <v>9.5</v>
      </c>
      <c r="S6" s="146">
        <v>33</v>
      </c>
      <c r="T6" s="45">
        <v>20.388888888888889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61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61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61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61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61"/>
      <c r="N13" s="69" t="s">
        <v>40</v>
      </c>
      <c r="O13" s="62"/>
      <c r="P13" s="62"/>
      <c r="Q13" s="63"/>
      <c r="R13" s="76" t="s">
        <v>217</v>
      </c>
      <c r="S13" s="77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61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61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61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0.6</v>
      </c>
      <c r="I17" s="61"/>
      <c r="J17" s="61"/>
      <c r="K17" s="83">
        <v>0.77</v>
      </c>
      <c r="L17" s="61"/>
      <c r="M17" s="61"/>
      <c r="N17" s="83">
        <v>0.72</v>
      </c>
      <c r="O17" s="62"/>
      <c r="P17" s="62"/>
      <c r="Q17" s="63"/>
      <c r="R17" s="84">
        <v>0.6</v>
      </c>
      <c r="S17" s="85">
        <v>0.77</v>
      </c>
      <c r="T17" s="86">
        <v>0.69666666666666666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0.6</v>
      </c>
      <c r="AA17" s="19">
        <f t="shared" si="4"/>
        <v>0.77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83">
        <v>7.0000000000000007E-2</v>
      </c>
      <c r="I18" s="61"/>
      <c r="J18" s="61"/>
      <c r="K18" s="83">
        <v>0.06</v>
      </c>
      <c r="L18" s="61"/>
      <c r="M18" s="61"/>
      <c r="N18" s="83">
        <v>0.06</v>
      </c>
      <c r="O18" s="62"/>
      <c r="P18" s="62"/>
      <c r="Q18" s="63"/>
      <c r="R18" s="84">
        <v>0.06</v>
      </c>
      <c r="S18" s="85">
        <v>7.0000000000000007E-2</v>
      </c>
      <c r="T18" s="86">
        <v>6.3333333333333339E-2</v>
      </c>
      <c r="V18" s="19" t="s">
        <v>60</v>
      </c>
      <c r="W18" s="19">
        <f t="shared" si="0"/>
        <v>0</v>
      </c>
      <c r="X18" s="19">
        <f t="shared" si="1"/>
        <v>9</v>
      </c>
      <c r="Y18" s="19">
        <f t="shared" si="2"/>
        <v>3</v>
      </c>
      <c r="Z18" s="19">
        <f t="shared" si="3"/>
        <v>0.06</v>
      </c>
      <c r="AA18" s="19">
        <f t="shared" si="4"/>
        <v>7.0000000000000007E-2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61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61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61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61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61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61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61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61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83">
        <v>0.09</v>
      </c>
      <c r="I27" s="61"/>
      <c r="J27" s="61"/>
      <c r="K27" s="83">
        <v>0.23</v>
      </c>
      <c r="L27" s="61"/>
      <c r="M27" s="61"/>
      <c r="N27" s="83">
        <v>0.1</v>
      </c>
      <c r="O27" s="62"/>
      <c r="P27" s="62"/>
      <c r="Q27" s="63"/>
      <c r="R27" s="84">
        <v>0.09</v>
      </c>
      <c r="S27" s="85">
        <v>0.23</v>
      </c>
      <c r="T27" s="86">
        <v>0.14000000000000001</v>
      </c>
      <c r="V27" s="19" t="s">
        <v>83</v>
      </c>
      <c r="W27" s="19">
        <f t="shared" si="0"/>
        <v>0</v>
      </c>
      <c r="X27" s="19">
        <f t="shared" si="1"/>
        <v>9</v>
      </c>
      <c r="Y27" s="19">
        <f t="shared" si="2"/>
        <v>3</v>
      </c>
      <c r="Z27" s="19">
        <f t="shared" si="3"/>
        <v>0.09</v>
      </c>
      <c r="AA27" s="19">
        <f t="shared" si="4"/>
        <v>0.23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61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2.1000000000000001E-2</v>
      </c>
      <c r="I29" s="61"/>
      <c r="J29" s="61"/>
      <c r="K29" s="79">
        <v>2.9000000000000001E-2</v>
      </c>
      <c r="L29" s="61"/>
      <c r="M29" s="61"/>
      <c r="N29" s="79">
        <v>1.0999999999999999E-2</v>
      </c>
      <c r="O29" s="62"/>
      <c r="P29" s="62"/>
      <c r="Q29" s="63"/>
      <c r="R29" s="80">
        <v>1.0999999999999999E-2</v>
      </c>
      <c r="S29" s="81">
        <v>2.9000000000000001E-2</v>
      </c>
      <c r="T29" s="78">
        <v>2.0333333333333332E-2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2"/>
        <v>3</v>
      </c>
      <c r="Z29" s="19">
        <f t="shared" si="3"/>
        <v>1.0999999999999999E-2</v>
      </c>
      <c r="AA29" s="19">
        <f t="shared" si="4"/>
        <v>2.9000000000000001E-2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79">
        <v>6.0000000000000001E-3</v>
      </c>
      <c r="I30" s="61"/>
      <c r="J30" s="61"/>
      <c r="K30" s="79">
        <v>1.2E-2</v>
      </c>
      <c r="L30" s="61"/>
      <c r="M30" s="61"/>
      <c r="N30" s="79">
        <v>3.0000000000000001E-3</v>
      </c>
      <c r="O30" s="62"/>
      <c r="P30" s="62"/>
      <c r="Q30" s="63"/>
      <c r="R30" s="80">
        <v>3.0000000000000001E-3</v>
      </c>
      <c r="S30" s="81">
        <v>1.2E-2</v>
      </c>
      <c r="T30" s="78">
        <v>7.0000000000000001E-3</v>
      </c>
      <c r="V30" s="19" t="s">
        <v>90</v>
      </c>
      <c r="W30" s="19">
        <f t="shared" si="0"/>
        <v>0</v>
      </c>
      <c r="X30" s="19">
        <f t="shared" si="1"/>
        <v>9</v>
      </c>
      <c r="Y30" s="19">
        <f t="shared" si="2"/>
        <v>3</v>
      </c>
      <c r="Z30" s="19">
        <f t="shared" si="3"/>
        <v>3.0000000000000001E-3</v>
      </c>
      <c r="AA30" s="19">
        <f t="shared" si="4"/>
        <v>1.2E-2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9" t="s">
        <v>217</v>
      </c>
      <c r="I31" s="61"/>
      <c r="J31" s="61"/>
      <c r="K31" s="69" t="s">
        <v>217</v>
      </c>
      <c r="L31" s="61"/>
      <c r="M31" s="61"/>
      <c r="N31" s="69" t="s">
        <v>40</v>
      </c>
      <c r="O31" s="62"/>
      <c r="P31" s="62"/>
      <c r="Q31" s="63"/>
      <c r="R31" s="76" t="s">
        <v>217</v>
      </c>
      <c r="S31" s="77" t="s">
        <v>217</v>
      </c>
      <c r="T31" s="78" t="s">
        <v>217</v>
      </c>
      <c r="V31" s="19" t="s">
        <v>40</v>
      </c>
      <c r="W31" s="19">
        <f t="shared" si="0"/>
        <v>3</v>
      </c>
      <c r="X31" s="19">
        <f t="shared" si="1"/>
        <v>9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61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2.5000000000000001E-2</v>
      </c>
      <c r="I33" s="61"/>
      <c r="J33" s="61"/>
      <c r="K33" s="79">
        <v>3.4000000000000002E-2</v>
      </c>
      <c r="L33" s="61"/>
      <c r="M33" s="61"/>
      <c r="N33" s="79">
        <v>1.4E-2</v>
      </c>
      <c r="O33" s="62"/>
      <c r="P33" s="62"/>
      <c r="Q33" s="63"/>
      <c r="R33" s="80">
        <v>1.4E-2</v>
      </c>
      <c r="S33" s="81">
        <v>3.4000000000000002E-2</v>
      </c>
      <c r="T33" s="78">
        <v>2.4333333333333335E-2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1.4E-2</v>
      </c>
      <c r="AA33" s="19">
        <f t="shared" si="4"/>
        <v>3.4000000000000002E-2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79">
        <v>1.2999999999999999E-2</v>
      </c>
      <c r="I34" s="61"/>
      <c r="J34" s="61"/>
      <c r="K34" s="79">
        <v>1.4999999999999999E-2</v>
      </c>
      <c r="L34" s="61"/>
      <c r="M34" s="61"/>
      <c r="N34" s="79">
        <v>8.0000000000000002E-3</v>
      </c>
      <c r="O34" s="62"/>
      <c r="P34" s="62"/>
      <c r="Q34" s="63"/>
      <c r="R34" s="80">
        <v>8.0000000000000002E-3</v>
      </c>
      <c r="S34" s="81">
        <v>1.4999999999999999E-2</v>
      </c>
      <c r="T34" s="78">
        <v>1.1999999999999999E-2</v>
      </c>
      <c r="V34" s="19" t="s">
        <v>90</v>
      </c>
      <c r="W34" s="19">
        <f t="shared" si="0"/>
        <v>0</v>
      </c>
      <c r="X34" s="19">
        <f t="shared" si="1"/>
        <v>9</v>
      </c>
      <c r="Y34" s="19">
        <f t="shared" si="2"/>
        <v>3</v>
      </c>
      <c r="Z34" s="19">
        <f t="shared" si="3"/>
        <v>8.0000000000000002E-3</v>
      </c>
      <c r="AA34" s="19">
        <f t="shared" si="4"/>
        <v>1.4999999999999999E-2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4.0000000000000001E-3</v>
      </c>
      <c r="I35" s="61"/>
      <c r="J35" s="61"/>
      <c r="K35" s="79">
        <v>5.0000000000000001E-3</v>
      </c>
      <c r="L35" s="61"/>
      <c r="M35" s="61"/>
      <c r="N35" s="79">
        <v>3.0000000000000001E-3</v>
      </c>
      <c r="O35" s="62"/>
      <c r="P35" s="62"/>
      <c r="Q35" s="63"/>
      <c r="R35" s="80">
        <v>3.0000000000000001E-3</v>
      </c>
      <c r="S35" s="81">
        <v>5.0000000000000001E-3</v>
      </c>
      <c r="T35" s="78">
        <v>4.0000000000000001E-3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3.0000000000000001E-3</v>
      </c>
      <c r="AA35" s="19">
        <f t="shared" si="4"/>
        <v>5.0000000000000001E-3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61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61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61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83">
        <v>0.01</v>
      </c>
      <c r="I39" s="61"/>
      <c r="J39" s="61"/>
      <c r="K39" s="83">
        <v>0.03</v>
      </c>
      <c r="L39" s="61"/>
      <c r="M39" s="61"/>
      <c r="N39" s="83">
        <v>0.01</v>
      </c>
      <c r="O39" s="62"/>
      <c r="P39" s="62"/>
      <c r="Q39" s="63"/>
      <c r="R39" s="84">
        <v>0.01</v>
      </c>
      <c r="S39" s="85">
        <v>0.03</v>
      </c>
      <c r="T39" s="86">
        <v>1.6666666666666666E-2</v>
      </c>
      <c r="V39" s="19" t="s">
        <v>106</v>
      </c>
      <c r="W39" s="19">
        <f t="shared" si="0"/>
        <v>0</v>
      </c>
      <c r="X39" s="19">
        <f t="shared" si="1"/>
        <v>9</v>
      </c>
      <c r="Y39" s="19">
        <f t="shared" si="2"/>
        <v>3</v>
      </c>
      <c r="Z39" s="19">
        <f t="shared" si="3"/>
        <v>0.01</v>
      </c>
      <c r="AA39" s="19">
        <f t="shared" si="4"/>
        <v>0.03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61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61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7.1</v>
      </c>
      <c r="I42" s="61"/>
      <c r="J42" s="61"/>
      <c r="K42" s="95">
        <v>7.2</v>
      </c>
      <c r="L42" s="61"/>
      <c r="M42" s="61"/>
      <c r="N42" s="95">
        <v>7.5</v>
      </c>
      <c r="O42" s="62"/>
      <c r="P42" s="62"/>
      <c r="Q42" s="63"/>
      <c r="R42" s="96">
        <v>7.1</v>
      </c>
      <c r="S42" s="97">
        <v>7.5</v>
      </c>
      <c r="T42" s="90">
        <v>7.2666666666666666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7.1</v>
      </c>
      <c r="AA42" s="19">
        <f t="shared" si="4"/>
        <v>7.5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61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10.6</v>
      </c>
      <c r="G44" s="95">
        <v>10.9</v>
      </c>
      <c r="H44" s="95">
        <v>11.1</v>
      </c>
      <c r="I44" s="95">
        <v>9.1</v>
      </c>
      <c r="J44" s="95">
        <v>11.9</v>
      </c>
      <c r="K44" s="95">
        <v>9.6</v>
      </c>
      <c r="L44" s="95">
        <v>11.4</v>
      </c>
      <c r="M44" s="95">
        <v>9</v>
      </c>
      <c r="N44" s="95">
        <v>9.9</v>
      </c>
      <c r="O44" s="62"/>
      <c r="P44" s="62"/>
      <c r="Q44" s="63"/>
      <c r="R44" s="96">
        <v>9</v>
      </c>
      <c r="S44" s="97">
        <v>11.9</v>
      </c>
      <c r="T44" s="90">
        <v>10.388888888888891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9</v>
      </c>
      <c r="AA44" s="19">
        <f t="shared" si="4"/>
        <v>11.9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31</v>
      </c>
      <c r="I45" s="61"/>
      <c r="J45" s="61"/>
      <c r="K45" s="61">
        <v>28</v>
      </c>
      <c r="L45" s="61"/>
      <c r="M45" s="61"/>
      <c r="N45" s="61">
        <v>35</v>
      </c>
      <c r="O45" s="62"/>
      <c r="P45" s="62"/>
      <c r="Q45" s="63"/>
      <c r="R45" s="99">
        <v>28</v>
      </c>
      <c r="S45" s="100">
        <v>35</v>
      </c>
      <c r="T45" s="101">
        <v>31.333333333333332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28</v>
      </c>
      <c r="AA45" s="19">
        <f t="shared" si="4"/>
        <v>35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64</v>
      </c>
      <c r="I46" s="61"/>
      <c r="J46" s="61"/>
      <c r="K46" s="61">
        <v>64</v>
      </c>
      <c r="L46" s="61"/>
      <c r="M46" s="61"/>
      <c r="N46" s="61">
        <v>54</v>
      </c>
      <c r="O46" s="62"/>
      <c r="P46" s="62"/>
      <c r="Q46" s="63"/>
      <c r="R46" s="99">
        <v>54</v>
      </c>
      <c r="S46" s="100">
        <v>64</v>
      </c>
      <c r="T46" s="101">
        <v>60.666666666666664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54</v>
      </c>
      <c r="AA46" s="19">
        <f t="shared" si="4"/>
        <v>64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61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166">
        <v>1.9999999999999999E-6</v>
      </c>
      <c r="I48" s="166">
        <v>1.9999999999999999E-6</v>
      </c>
      <c r="J48" s="166">
        <v>9.9999999999999995E-7</v>
      </c>
      <c r="K48" s="166">
        <v>9.9999999999999995E-7</v>
      </c>
      <c r="L48" s="61"/>
      <c r="M48" s="61"/>
      <c r="N48" s="69" t="s">
        <v>132</v>
      </c>
      <c r="O48" s="62"/>
      <c r="P48" s="62"/>
      <c r="Q48" s="63"/>
      <c r="R48" s="102" t="s">
        <v>132</v>
      </c>
      <c r="S48" s="171">
        <v>1.9999999999999999E-6</v>
      </c>
      <c r="T48" s="104">
        <v>1.1999999999999999E-6</v>
      </c>
      <c r="V48" s="19" t="s">
        <v>132</v>
      </c>
      <c r="W48" s="19">
        <f t="shared" si="0"/>
        <v>1</v>
      </c>
      <c r="X48" s="19">
        <f t="shared" si="1"/>
        <v>7</v>
      </c>
      <c r="Y48" s="19">
        <f t="shared" si="2"/>
        <v>4</v>
      </c>
      <c r="Z48" s="19">
        <f t="shared" si="3"/>
        <v>9.9999999999999995E-7</v>
      </c>
      <c r="AA48" s="19">
        <f t="shared" si="4"/>
        <v>1.9999999999999999E-6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61"/>
      <c r="N49" s="69" t="s">
        <v>132</v>
      </c>
      <c r="O49" s="62"/>
      <c r="P49" s="62"/>
      <c r="Q49" s="63"/>
      <c r="R49" s="102" t="s">
        <v>228</v>
      </c>
      <c r="S49" s="103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61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61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0.6</v>
      </c>
      <c r="G52" s="95">
        <v>0.8</v>
      </c>
      <c r="H52" s="95">
        <v>0.8</v>
      </c>
      <c r="I52" s="95">
        <v>1</v>
      </c>
      <c r="J52" s="95">
        <v>1.3</v>
      </c>
      <c r="K52" s="95">
        <v>1.1000000000000001</v>
      </c>
      <c r="L52" s="95">
        <v>1</v>
      </c>
      <c r="M52" s="95">
        <v>0.9</v>
      </c>
      <c r="N52" s="95">
        <v>0.6</v>
      </c>
      <c r="O52" s="62"/>
      <c r="P52" s="62"/>
      <c r="Q52" s="63"/>
      <c r="R52" s="96">
        <v>0.6</v>
      </c>
      <c r="S52" s="97">
        <v>1.3</v>
      </c>
      <c r="T52" s="90">
        <v>0.89999999999999991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0.6</v>
      </c>
      <c r="AA52" s="19">
        <f t="shared" si="4"/>
        <v>1.3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7.15</v>
      </c>
      <c r="G53" s="83">
        <v>7.23</v>
      </c>
      <c r="H53" s="83">
        <v>7.27</v>
      </c>
      <c r="I53" s="83">
        <v>7.24</v>
      </c>
      <c r="J53" s="83">
        <v>7.47</v>
      </c>
      <c r="K53" s="83">
        <v>7.28</v>
      </c>
      <c r="L53" s="83">
        <v>7.61</v>
      </c>
      <c r="M53" s="83">
        <v>7.33</v>
      </c>
      <c r="N53" s="83">
        <v>7.5</v>
      </c>
      <c r="O53" s="62"/>
      <c r="P53" s="62"/>
      <c r="Q53" s="63"/>
      <c r="R53" s="84">
        <v>7.15</v>
      </c>
      <c r="S53" s="85">
        <v>7.61</v>
      </c>
      <c r="T53" s="86">
        <v>7.3422222222222224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7.15</v>
      </c>
      <c r="AA53" s="19">
        <f t="shared" si="4"/>
        <v>7.61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107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108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0.4</v>
      </c>
      <c r="G58" s="124">
        <v>0.4</v>
      </c>
      <c r="H58" s="124">
        <v>0.5</v>
      </c>
      <c r="I58" s="124">
        <v>0.6</v>
      </c>
      <c r="J58" s="124">
        <v>0.2</v>
      </c>
      <c r="K58" s="124">
        <v>0.7</v>
      </c>
      <c r="L58" s="124">
        <v>0.5</v>
      </c>
      <c r="M58" s="124">
        <v>0.6</v>
      </c>
      <c r="N58" s="124">
        <v>0.6</v>
      </c>
      <c r="O58" s="125"/>
      <c r="P58" s="125"/>
      <c r="Q58" s="126"/>
      <c r="R58" s="127">
        <v>0.2</v>
      </c>
      <c r="S58" s="128">
        <v>0.7</v>
      </c>
      <c r="T58" s="129">
        <v>0.5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0.2</v>
      </c>
      <c r="AA58" s="19">
        <f t="shared" si="4"/>
        <v>0.7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45525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</v>
      </c>
      <c r="G64" s="35">
        <f t="shared" si="5"/>
        <v>17.5</v>
      </c>
      <c r="H64" s="35">
        <f t="shared" si="5"/>
        <v>21.5</v>
      </c>
      <c r="I64" s="35">
        <f t="shared" si="5"/>
        <v>23</v>
      </c>
      <c r="J64" s="35">
        <f>J5</f>
        <v>29.5</v>
      </c>
      <c r="K64" s="35">
        <f t="shared" si="5"/>
        <v>28.5</v>
      </c>
      <c r="L64" s="35">
        <f t="shared" si="5"/>
        <v>29</v>
      </c>
      <c r="M64" s="35">
        <f t="shared" si="5"/>
        <v>21.5</v>
      </c>
      <c r="N64" s="35">
        <f t="shared" si="5"/>
        <v>16.5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16.666666666666668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11.5</v>
      </c>
      <c r="G65" s="35">
        <f t="shared" si="5"/>
        <v>12</v>
      </c>
      <c r="H65" s="35">
        <f t="shared" si="5"/>
        <v>20.5</v>
      </c>
      <c r="I65" s="35">
        <f t="shared" si="5"/>
        <v>28.5</v>
      </c>
      <c r="J65" s="35">
        <f>J6</f>
        <v>33</v>
      </c>
      <c r="K65" s="35">
        <f t="shared" si="5"/>
        <v>29</v>
      </c>
      <c r="L65" s="35">
        <f t="shared" si="5"/>
        <v>25.5</v>
      </c>
      <c r="M65" s="35">
        <f t="shared" si="5"/>
        <v>14</v>
      </c>
      <c r="N65" s="35">
        <f t="shared" si="5"/>
        <v>9.5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15.291666666666666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ref="J66:J97" si="7">IF(J7="","",IF(J7=$V7,$AC7,J7))</f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7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7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7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8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7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8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7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8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7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8"/>
        <v>1E-3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7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8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7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8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7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8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0.6</v>
      </c>
      <c r="I76" s="137" t="str">
        <f t="shared" si="6"/>
        <v/>
      </c>
      <c r="J76" s="137" t="str">
        <f t="shared" si="7"/>
        <v/>
      </c>
      <c r="K76" s="137">
        <f t="shared" si="6"/>
        <v>0.77</v>
      </c>
      <c r="L76" s="137" t="str">
        <f t="shared" si="6"/>
        <v/>
      </c>
      <c r="M76" s="137" t="str">
        <f t="shared" si="6"/>
        <v/>
      </c>
      <c r="N76" s="137">
        <f t="shared" si="6"/>
        <v>0.72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8"/>
        <v>0.69666666666666666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7.0000000000000007E-2</v>
      </c>
      <c r="I77" s="137" t="str">
        <f t="shared" si="6"/>
        <v/>
      </c>
      <c r="J77" s="137" t="str">
        <f t="shared" si="7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0.06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8"/>
        <v>6.3333333333333339E-2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7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8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7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8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7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8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7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8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9">IF(F23="","",IF(F23=$V23,$AC23,F23))</f>
        <v/>
      </c>
      <c r="G82" s="137" t="str">
        <f t="shared" si="9"/>
        <v/>
      </c>
      <c r="H82" s="137">
        <f t="shared" si="9"/>
        <v>1E-3</v>
      </c>
      <c r="I82" s="137" t="str">
        <f t="shared" si="9"/>
        <v/>
      </c>
      <c r="J82" s="137" t="str">
        <f t="shared" si="7"/>
        <v/>
      </c>
      <c r="K82" s="137">
        <f t="shared" si="9"/>
        <v>1E-3</v>
      </c>
      <c r="L82" s="137" t="str">
        <f t="shared" si="9"/>
        <v/>
      </c>
      <c r="M82" s="137" t="str">
        <f t="shared" si="9"/>
        <v/>
      </c>
      <c r="N82" s="137">
        <f t="shared" si="9"/>
        <v>1E-3</v>
      </c>
      <c r="O82" s="137" t="str">
        <f t="shared" si="9"/>
        <v/>
      </c>
      <c r="P82" s="137" t="str">
        <f t="shared" si="9"/>
        <v/>
      </c>
      <c r="Q82" s="137" t="str">
        <f t="shared" si="9"/>
        <v/>
      </c>
      <c r="R82" s="135">
        <f t="shared" si="8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9"/>
        <v/>
      </c>
      <c r="G83" s="137" t="str">
        <f t="shared" si="9"/>
        <v/>
      </c>
      <c r="H83" s="137">
        <f t="shared" si="9"/>
        <v>1E-3</v>
      </c>
      <c r="I83" s="137" t="str">
        <f t="shared" si="9"/>
        <v/>
      </c>
      <c r="J83" s="137" t="str">
        <f t="shared" si="7"/>
        <v/>
      </c>
      <c r="K83" s="137">
        <f t="shared" si="9"/>
        <v>1E-3</v>
      </c>
      <c r="L83" s="137" t="str">
        <f t="shared" si="9"/>
        <v/>
      </c>
      <c r="M83" s="137" t="str">
        <f t="shared" si="9"/>
        <v/>
      </c>
      <c r="N83" s="137">
        <f t="shared" si="9"/>
        <v>1E-3</v>
      </c>
      <c r="O83" s="137" t="str">
        <f t="shared" si="9"/>
        <v/>
      </c>
      <c r="P83" s="137" t="str">
        <f t="shared" si="9"/>
        <v/>
      </c>
      <c r="Q83" s="137" t="str">
        <f t="shared" si="9"/>
        <v/>
      </c>
      <c r="R83" s="135">
        <f t="shared" si="8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9"/>
        <v/>
      </c>
      <c r="G84" s="137" t="str">
        <f t="shared" si="9"/>
        <v/>
      </c>
      <c r="H84" s="137">
        <f t="shared" si="9"/>
        <v>1E-3</v>
      </c>
      <c r="I84" s="137" t="str">
        <f t="shared" si="9"/>
        <v/>
      </c>
      <c r="J84" s="137" t="str">
        <f t="shared" si="7"/>
        <v/>
      </c>
      <c r="K84" s="137">
        <f t="shared" si="9"/>
        <v>1E-3</v>
      </c>
      <c r="L84" s="137" t="str">
        <f t="shared" si="9"/>
        <v/>
      </c>
      <c r="M84" s="137" t="str">
        <f t="shared" si="9"/>
        <v/>
      </c>
      <c r="N84" s="137">
        <f t="shared" si="9"/>
        <v>1E-3</v>
      </c>
      <c r="O84" s="137" t="str">
        <f t="shared" si="9"/>
        <v/>
      </c>
      <c r="P84" s="137" t="str">
        <f t="shared" si="9"/>
        <v/>
      </c>
      <c r="Q84" s="137" t="str">
        <f t="shared" si="9"/>
        <v/>
      </c>
      <c r="R84" s="135">
        <f t="shared" si="8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9"/>
        <v/>
      </c>
      <c r="G85" s="137" t="str">
        <f t="shared" si="9"/>
        <v/>
      </c>
      <c r="H85" s="137">
        <f t="shared" si="9"/>
        <v>1E-3</v>
      </c>
      <c r="I85" s="137" t="str">
        <f t="shared" si="9"/>
        <v/>
      </c>
      <c r="J85" s="137" t="str">
        <f t="shared" si="7"/>
        <v/>
      </c>
      <c r="K85" s="137">
        <f t="shared" si="9"/>
        <v>1E-3</v>
      </c>
      <c r="L85" s="137" t="str">
        <f t="shared" si="9"/>
        <v/>
      </c>
      <c r="M85" s="137" t="str">
        <f t="shared" si="9"/>
        <v/>
      </c>
      <c r="N85" s="137">
        <f t="shared" si="9"/>
        <v>1E-3</v>
      </c>
      <c r="O85" s="137" t="str">
        <f t="shared" si="9"/>
        <v/>
      </c>
      <c r="P85" s="137" t="str">
        <f t="shared" si="9"/>
        <v/>
      </c>
      <c r="Q85" s="137" t="str">
        <f t="shared" si="9"/>
        <v/>
      </c>
      <c r="R85" s="135">
        <f t="shared" si="8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9"/>
        <v/>
      </c>
      <c r="G86" s="137" t="str">
        <f t="shared" si="9"/>
        <v/>
      </c>
      <c r="H86" s="137">
        <f t="shared" si="9"/>
        <v>0.09</v>
      </c>
      <c r="I86" s="137" t="str">
        <f t="shared" si="9"/>
        <v/>
      </c>
      <c r="J86" s="137" t="str">
        <f t="shared" si="7"/>
        <v/>
      </c>
      <c r="K86" s="137">
        <f t="shared" si="9"/>
        <v>0.23</v>
      </c>
      <c r="L86" s="137" t="str">
        <f t="shared" si="9"/>
        <v/>
      </c>
      <c r="M86" s="137" t="str">
        <f t="shared" si="9"/>
        <v/>
      </c>
      <c r="N86" s="137">
        <f t="shared" si="9"/>
        <v>0.1</v>
      </c>
      <c r="O86" s="137" t="str">
        <f t="shared" si="9"/>
        <v/>
      </c>
      <c r="P86" s="137" t="str">
        <f t="shared" si="9"/>
        <v/>
      </c>
      <c r="Q86" s="137" t="str">
        <f t="shared" si="9"/>
        <v/>
      </c>
      <c r="R86" s="135">
        <f t="shared" si="8"/>
        <v>0.14000000000000001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9"/>
        <v/>
      </c>
      <c r="G87" s="137" t="str">
        <f t="shared" si="9"/>
        <v/>
      </c>
      <c r="H87" s="137">
        <f t="shared" si="9"/>
        <v>2E-3</v>
      </c>
      <c r="I87" s="137" t="str">
        <f t="shared" si="9"/>
        <v/>
      </c>
      <c r="J87" s="137" t="str">
        <f t="shared" si="7"/>
        <v/>
      </c>
      <c r="K87" s="137">
        <f t="shared" si="9"/>
        <v>2E-3</v>
      </c>
      <c r="L87" s="137" t="str">
        <f t="shared" si="9"/>
        <v/>
      </c>
      <c r="M87" s="137" t="str">
        <f t="shared" si="9"/>
        <v/>
      </c>
      <c r="N87" s="137">
        <f t="shared" si="9"/>
        <v>2E-3</v>
      </c>
      <c r="O87" s="137" t="str">
        <f t="shared" si="9"/>
        <v/>
      </c>
      <c r="P87" s="137" t="str">
        <f t="shared" si="9"/>
        <v/>
      </c>
      <c r="Q87" s="137" t="str">
        <f t="shared" si="9"/>
        <v/>
      </c>
      <c r="R87" s="135">
        <f t="shared" si="8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9"/>
        <v/>
      </c>
      <c r="G88" s="137" t="str">
        <f t="shared" si="9"/>
        <v/>
      </c>
      <c r="H88" s="137">
        <f t="shared" si="9"/>
        <v>2.1000000000000001E-2</v>
      </c>
      <c r="I88" s="137" t="str">
        <f t="shared" si="9"/>
        <v/>
      </c>
      <c r="J88" s="137" t="str">
        <f t="shared" si="7"/>
        <v/>
      </c>
      <c r="K88" s="137">
        <f t="shared" si="9"/>
        <v>2.9000000000000001E-2</v>
      </c>
      <c r="L88" s="137" t="str">
        <f t="shared" si="9"/>
        <v/>
      </c>
      <c r="M88" s="137" t="str">
        <f t="shared" si="9"/>
        <v/>
      </c>
      <c r="N88" s="137">
        <f t="shared" si="9"/>
        <v>1.0999999999999999E-2</v>
      </c>
      <c r="O88" s="137" t="str">
        <f t="shared" si="9"/>
        <v/>
      </c>
      <c r="P88" s="137" t="str">
        <f t="shared" si="9"/>
        <v/>
      </c>
      <c r="Q88" s="137" t="str">
        <f t="shared" si="9"/>
        <v/>
      </c>
      <c r="R88" s="135">
        <f t="shared" si="8"/>
        <v>2.0333333333333332E-2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9"/>
        <v/>
      </c>
      <c r="G89" s="137" t="str">
        <f t="shared" si="9"/>
        <v/>
      </c>
      <c r="H89" s="137">
        <f t="shared" si="9"/>
        <v>6.0000000000000001E-3</v>
      </c>
      <c r="I89" s="137" t="str">
        <f t="shared" si="9"/>
        <v/>
      </c>
      <c r="J89" s="137" t="str">
        <f t="shared" si="7"/>
        <v/>
      </c>
      <c r="K89" s="137">
        <f t="shared" si="9"/>
        <v>1.2E-2</v>
      </c>
      <c r="L89" s="137" t="str">
        <f t="shared" si="9"/>
        <v/>
      </c>
      <c r="M89" s="137" t="str">
        <f t="shared" si="9"/>
        <v/>
      </c>
      <c r="N89" s="137">
        <f t="shared" si="9"/>
        <v>3.0000000000000001E-3</v>
      </c>
      <c r="O89" s="137" t="str">
        <f t="shared" si="9"/>
        <v/>
      </c>
      <c r="P89" s="137" t="str">
        <f t="shared" si="9"/>
        <v/>
      </c>
      <c r="Q89" s="137" t="str">
        <f t="shared" si="9"/>
        <v/>
      </c>
      <c r="R89" s="135">
        <f t="shared" si="8"/>
        <v>7.0000000000000001E-3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9"/>
        <v/>
      </c>
      <c r="G90" s="137" t="str">
        <f t="shared" si="9"/>
        <v/>
      </c>
      <c r="H90" s="137">
        <f t="shared" si="9"/>
        <v>1E-3</v>
      </c>
      <c r="I90" s="137" t="str">
        <f t="shared" si="9"/>
        <v/>
      </c>
      <c r="J90" s="137" t="str">
        <f t="shared" si="7"/>
        <v/>
      </c>
      <c r="K90" s="137">
        <f t="shared" si="9"/>
        <v>1E-3</v>
      </c>
      <c r="L90" s="137" t="str">
        <f t="shared" si="9"/>
        <v/>
      </c>
      <c r="M90" s="137" t="str">
        <f t="shared" si="9"/>
        <v/>
      </c>
      <c r="N90" s="137">
        <f t="shared" si="9"/>
        <v>1E-3</v>
      </c>
      <c r="O90" s="137" t="str">
        <f t="shared" si="9"/>
        <v/>
      </c>
      <c r="P90" s="137" t="str">
        <f t="shared" si="9"/>
        <v/>
      </c>
      <c r="Q90" s="137" t="str">
        <f t="shared" si="9"/>
        <v/>
      </c>
      <c r="R90" s="135">
        <f t="shared" si="8"/>
        <v>1E-3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9"/>
        <v/>
      </c>
      <c r="G91" s="137" t="str">
        <f t="shared" si="9"/>
        <v/>
      </c>
      <c r="H91" s="137">
        <f t="shared" si="9"/>
        <v>1E-3</v>
      </c>
      <c r="I91" s="137" t="str">
        <f t="shared" si="9"/>
        <v/>
      </c>
      <c r="J91" s="137" t="str">
        <f t="shared" si="7"/>
        <v/>
      </c>
      <c r="K91" s="137">
        <f t="shared" si="9"/>
        <v>1E-3</v>
      </c>
      <c r="L91" s="137" t="str">
        <f t="shared" si="9"/>
        <v/>
      </c>
      <c r="M91" s="137" t="str">
        <f t="shared" si="9"/>
        <v/>
      </c>
      <c r="N91" s="137">
        <f t="shared" si="9"/>
        <v>1E-3</v>
      </c>
      <c r="O91" s="137" t="str">
        <f t="shared" si="9"/>
        <v/>
      </c>
      <c r="P91" s="137" t="str">
        <f t="shared" si="9"/>
        <v/>
      </c>
      <c r="Q91" s="137" t="str">
        <f t="shared" si="9"/>
        <v/>
      </c>
      <c r="R91" s="135">
        <f t="shared" si="8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9"/>
        <v/>
      </c>
      <c r="G92" s="137" t="str">
        <f t="shared" si="9"/>
        <v/>
      </c>
      <c r="H92" s="137">
        <f t="shared" si="9"/>
        <v>2.5000000000000001E-2</v>
      </c>
      <c r="I92" s="137" t="str">
        <f t="shared" si="9"/>
        <v/>
      </c>
      <c r="J92" s="137" t="str">
        <f t="shared" si="7"/>
        <v/>
      </c>
      <c r="K92" s="137">
        <f t="shared" si="9"/>
        <v>3.4000000000000002E-2</v>
      </c>
      <c r="L92" s="137" t="str">
        <f t="shared" si="9"/>
        <v/>
      </c>
      <c r="M92" s="137" t="str">
        <f t="shared" si="9"/>
        <v/>
      </c>
      <c r="N92" s="137">
        <f t="shared" si="9"/>
        <v>1.4E-2</v>
      </c>
      <c r="O92" s="137" t="str">
        <f t="shared" si="9"/>
        <v/>
      </c>
      <c r="P92" s="137" t="str">
        <f t="shared" si="9"/>
        <v/>
      </c>
      <c r="Q92" s="137" t="str">
        <f t="shared" si="9"/>
        <v/>
      </c>
      <c r="R92" s="135">
        <f t="shared" si="8"/>
        <v>2.4333333333333335E-2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9"/>
        <v/>
      </c>
      <c r="G93" s="137" t="str">
        <f t="shared" si="9"/>
        <v/>
      </c>
      <c r="H93" s="137">
        <f t="shared" si="9"/>
        <v>1.2999999999999999E-2</v>
      </c>
      <c r="I93" s="137" t="str">
        <f t="shared" si="9"/>
        <v/>
      </c>
      <c r="J93" s="137" t="str">
        <f t="shared" si="7"/>
        <v/>
      </c>
      <c r="K93" s="137">
        <f t="shared" si="9"/>
        <v>1.4999999999999999E-2</v>
      </c>
      <c r="L93" s="137" t="str">
        <f t="shared" si="9"/>
        <v/>
      </c>
      <c r="M93" s="137" t="str">
        <f t="shared" si="9"/>
        <v/>
      </c>
      <c r="N93" s="137">
        <f t="shared" si="9"/>
        <v>8.0000000000000002E-3</v>
      </c>
      <c r="O93" s="137" t="str">
        <f t="shared" si="9"/>
        <v/>
      </c>
      <c r="P93" s="137" t="str">
        <f t="shared" si="9"/>
        <v/>
      </c>
      <c r="Q93" s="137" t="str">
        <f t="shared" si="9"/>
        <v/>
      </c>
      <c r="R93" s="135">
        <f t="shared" si="8"/>
        <v>1.1999999999999999E-2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9"/>
        <v/>
      </c>
      <c r="G94" s="137" t="str">
        <f t="shared" si="9"/>
        <v/>
      </c>
      <c r="H94" s="137">
        <f t="shared" si="9"/>
        <v>4.0000000000000001E-3</v>
      </c>
      <c r="I94" s="137" t="str">
        <f t="shared" si="9"/>
        <v/>
      </c>
      <c r="J94" s="137" t="str">
        <f t="shared" si="7"/>
        <v/>
      </c>
      <c r="K94" s="137">
        <f t="shared" si="9"/>
        <v>5.0000000000000001E-3</v>
      </c>
      <c r="L94" s="137" t="str">
        <f t="shared" si="9"/>
        <v/>
      </c>
      <c r="M94" s="137" t="str">
        <f t="shared" si="9"/>
        <v/>
      </c>
      <c r="N94" s="137">
        <f t="shared" si="9"/>
        <v>3.0000000000000001E-3</v>
      </c>
      <c r="O94" s="137" t="str">
        <f t="shared" si="9"/>
        <v/>
      </c>
      <c r="P94" s="137" t="str">
        <f t="shared" si="9"/>
        <v/>
      </c>
      <c r="Q94" s="137" t="str">
        <f t="shared" si="9"/>
        <v/>
      </c>
      <c r="R94" s="135">
        <f t="shared" si="8"/>
        <v>4.0000000000000001E-3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9"/>
        <v/>
      </c>
      <c r="G95" s="137" t="str">
        <f t="shared" si="9"/>
        <v/>
      </c>
      <c r="H95" s="137">
        <f t="shared" si="9"/>
        <v>1E-3</v>
      </c>
      <c r="I95" s="137" t="str">
        <f t="shared" si="9"/>
        <v/>
      </c>
      <c r="J95" s="137" t="str">
        <f t="shared" si="7"/>
        <v/>
      </c>
      <c r="K95" s="137">
        <f t="shared" si="9"/>
        <v>1E-3</v>
      </c>
      <c r="L95" s="137" t="str">
        <f t="shared" si="9"/>
        <v/>
      </c>
      <c r="M95" s="137" t="str">
        <f t="shared" si="9"/>
        <v/>
      </c>
      <c r="N95" s="137">
        <f t="shared" si="9"/>
        <v>1E-3</v>
      </c>
      <c r="O95" s="137" t="str">
        <f t="shared" si="9"/>
        <v/>
      </c>
      <c r="P95" s="137" t="str">
        <f t="shared" si="9"/>
        <v/>
      </c>
      <c r="Q95" s="137" t="str">
        <f t="shared" si="9"/>
        <v/>
      </c>
      <c r="R95" s="135">
        <f t="shared" si="8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9"/>
        <v/>
      </c>
      <c r="G96" s="137" t="str">
        <f t="shared" si="9"/>
        <v/>
      </c>
      <c r="H96" s="137">
        <f t="shared" si="9"/>
        <v>8.0000000000000002E-3</v>
      </c>
      <c r="I96" s="137" t="str">
        <f t="shared" si="9"/>
        <v/>
      </c>
      <c r="J96" s="137" t="str">
        <f t="shared" si="7"/>
        <v/>
      </c>
      <c r="K96" s="137">
        <f t="shared" si="9"/>
        <v>8.0000000000000002E-3</v>
      </c>
      <c r="L96" s="137" t="str">
        <f t="shared" si="9"/>
        <v/>
      </c>
      <c r="M96" s="137" t="str">
        <f t="shared" si="9"/>
        <v/>
      </c>
      <c r="N96" s="137">
        <f t="shared" si="9"/>
        <v>8.0000000000000002E-3</v>
      </c>
      <c r="O96" s="137" t="str">
        <f t="shared" si="9"/>
        <v/>
      </c>
      <c r="P96" s="137" t="str">
        <f t="shared" si="9"/>
        <v/>
      </c>
      <c r="Q96" s="137" t="str">
        <f t="shared" si="9"/>
        <v/>
      </c>
      <c r="R96" s="135">
        <f t="shared" si="8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9"/>
        <v/>
      </c>
      <c r="G97" s="137" t="str">
        <f t="shared" si="9"/>
        <v/>
      </c>
      <c r="H97" s="137">
        <f t="shared" si="9"/>
        <v>0.01</v>
      </c>
      <c r="I97" s="137" t="str">
        <f t="shared" si="9"/>
        <v/>
      </c>
      <c r="J97" s="137" t="str">
        <f t="shared" si="7"/>
        <v/>
      </c>
      <c r="K97" s="137">
        <f t="shared" si="9"/>
        <v>0.01</v>
      </c>
      <c r="L97" s="137" t="str">
        <f t="shared" si="9"/>
        <v/>
      </c>
      <c r="M97" s="137" t="str">
        <f t="shared" si="9"/>
        <v/>
      </c>
      <c r="N97" s="137">
        <f t="shared" si="9"/>
        <v>0.01</v>
      </c>
      <c r="O97" s="137" t="str">
        <f t="shared" si="9"/>
        <v/>
      </c>
      <c r="P97" s="137" t="str">
        <f t="shared" si="9"/>
        <v/>
      </c>
      <c r="Q97" s="137" t="str">
        <f t="shared" si="9"/>
        <v/>
      </c>
      <c r="R97" s="135">
        <f t="shared" si="8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10">IF(F39="","",IF(F39=$V39,$AC39,F39))</f>
        <v/>
      </c>
      <c r="G98" s="137" t="str">
        <f t="shared" si="10"/>
        <v/>
      </c>
      <c r="H98" s="137">
        <f t="shared" si="10"/>
        <v>0.01</v>
      </c>
      <c r="I98" s="137" t="str">
        <f t="shared" si="10"/>
        <v/>
      </c>
      <c r="J98" s="137" t="str">
        <f t="shared" si="10"/>
        <v/>
      </c>
      <c r="K98" s="137">
        <f t="shared" si="10"/>
        <v>0.03</v>
      </c>
      <c r="L98" s="137" t="str">
        <f t="shared" si="10"/>
        <v/>
      </c>
      <c r="M98" s="137" t="str">
        <f t="shared" si="10"/>
        <v/>
      </c>
      <c r="N98" s="137">
        <f t="shared" si="10"/>
        <v>0.01</v>
      </c>
      <c r="O98" s="137" t="str">
        <f t="shared" si="10"/>
        <v/>
      </c>
      <c r="P98" s="137" t="str">
        <f t="shared" si="10"/>
        <v/>
      </c>
      <c r="Q98" s="137" t="str">
        <f t="shared" si="10"/>
        <v/>
      </c>
      <c r="R98" s="135">
        <f t="shared" si="8"/>
        <v>1.6666666666666666E-2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10"/>
        <v/>
      </c>
      <c r="G99" s="137" t="str">
        <f t="shared" si="10"/>
        <v/>
      </c>
      <c r="H99" s="137">
        <f t="shared" si="10"/>
        <v>0.03</v>
      </c>
      <c r="I99" s="137" t="str">
        <f t="shared" si="10"/>
        <v/>
      </c>
      <c r="J99" s="137" t="str">
        <f t="shared" si="10"/>
        <v/>
      </c>
      <c r="K99" s="137">
        <f t="shared" si="10"/>
        <v>0.03</v>
      </c>
      <c r="L99" s="137" t="str">
        <f t="shared" si="10"/>
        <v/>
      </c>
      <c r="M99" s="137" t="str">
        <f t="shared" si="10"/>
        <v/>
      </c>
      <c r="N99" s="137">
        <f t="shared" si="10"/>
        <v>0.03</v>
      </c>
      <c r="O99" s="137" t="str">
        <f t="shared" si="10"/>
        <v/>
      </c>
      <c r="P99" s="137" t="str">
        <f t="shared" si="10"/>
        <v/>
      </c>
      <c r="Q99" s="137" t="str">
        <f t="shared" si="10"/>
        <v/>
      </c>
      <c r="R99" s="135">
        <f t="shared" si="8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10"/>
        <v/>
      </c>
      <c r="G100" s="137" t="str">
        <f t="shared" si="10"/>
        <v/>
      </c>
      <c r="H100" s="137">
        <f t="shared" si="10"/>
        <v>0.01</v>
      </c>
      <c r="I100" s="137" t="str">
        <f t="shared" si="10"/>
        <v/>
      </c>
      <c r="J100" s="137" t="str">
        <f t="shared" si="10"/>
        <v/>
      </c>
      <c r="K100" s="137">
        <f t="shared" si="10"/>
        <v>0.01</v>
      </c>
      <c r="L100" s="137" t="str">
        <f t="shared" si="10"/>
        <v/>
      </c>
      <c r="M100" s="137" t="str">
        <f t="shared" si="10"/>
        <v/>
      </c>
      <c r="N100" s="137">
        <f t="shared" si="10"/>
        <v>0.01</v>
      </c>
      <c r="O100" s="137" t="str">
        <f t="shared" si="10"/>
        <v/>
      </c>
      <c r="P100" s="137" t="str">
        <f t="shared" si="10"/>
        <v/>
      </c>
      <c r="Q100" s="137" t="str">
        <f t="shared" si="10"/>
        <v/>
      </c>
      <c r="R100" s="135">
        <f t="shared" si="8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10"/>
        <v/>
      </c>
      <c r="G101" s="137" t="str">
        <f t="shared" si="10"/>
        <v/>
      </c>
      <c r="H101" s="137">
        <f t="shared" si="10"/>
        <v>7.1</v>
      </c>
      <c r="I101" s="137" t="str">
        <f t="shared" si="10"/>
        <v/>
      </c>
      <c r="J101" s="137" t="str">
        <f t="shared" si="10"/>
        <v/>
      </c>
      <c r="K101" s="137">
        <f t="shared" si="10"/>
        <v>7.2</v>
      </c>
      <c r="L101" s="137" t="str">
        <f t="shared" si="10"/>
        <v/>
      </c>
      <c r="M101" s="137" t="str">
        <f t="shared" si="10"/>
        <v/>
      </c>
      <c r="N101" s="137">
        <f t="shared" si="10"/>
        <v>7.5</v>
      </c>
      <c r="O101" s="137" t="str">
        <f t="shared" si="10"/>
        <v/>
      </c>
      <c r="P101" s="137" t="str">
        <f t="shared" si="10"/>
        <v/>
      </c>
      <c r="Q101" s="137" t="str">
        <f t="shared" si="10"/>
        <v/>
      </c>
      <c r="R101" s="135">
        <f t="shared" si="8"/>
        <v>7.2666666666666666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10"/>
        <v/>
      </c>
      <c r="G102" s="137" t="str">
        <f t="shared" si="10"/>
        <v/>
      </c>
      <c r="H102" s="137">
        <f t="shared" si="10"/>
        <v>5.0000000000000001E-3</v>
      </c>
      <c r="I102" s="137" t="str">
        <f t="shared" si="10"/>
        <v/>
      </c>
      <c r="J102" s="137" t="str">
        <f t="shared" si="10"/>
        <v/>
      </c>
      <c r="K102" s="137">
        <f t="shared" si="10"/>
        <v>5.0000000000000001E-3</v>
      </c>
      <c r="L102" s="137" t="str">
        <f t="shared" si="10"/>
        <v/>
      </c>
      <c r="M102" s="137" t="str">
        <f t="shared" si="10"/>
        <v/>
      </c>
      <c r="N102" s="137">
        <f t="shared" si="10"/>
        <v>5.0000000000000001E-3</v>
      </c>
      <c r="O102" s="137" t="str">
        <f t="shared" si="10"/>
        <v/>
      </c>
      <c r="P102" s="137" t="str">
        <f t="shared" si="10"/>
        <v/>
      </c>
      <c r="Q102" s="137" t="str">
        <f t="shared" si="10"/>
        <v/>
      </c>
      <c r="R102" s="135">
        <f t="shared" si="8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10"/>
        <v>10.6</v>
      </c>
      <c r="G103" s="137">
        <f t="shared" si="10"/>
        <v>10.9</v>
      </c>
      <c r="H103" s="137">
        <f t="shared" si="10"/>
        <v>11.1</v>
      </c>
      <c r="I103" s="137">
        <f t="shared" si="10"/>
        <v>9.1</v>
      </c>
      <c r="J103" s="137">
        <f t="shared" si="10"/>
        <v>11.9</v>
      </c>
      <c r="K103" s="137">
        <f t="shared" si="10"/>
        <v>9.6</v>
      </c>
      <c r="L103" s="137">
        <f t="shared" si="10"/>
        <v>11.4</v>
      </c>
      <c r="M103" s="137">
        <f t="shared" si="10"/>
        <v>9</v>
      </c>
      <c r="N103" s="137">
        <f t="shared" si="10"/>
        <v>9.9</v>
      </c>
      <c r="O103" s="137" t="str">
        <f t="shared" si="10"/>
        <v/>
      </c>
      <c r="P103" s="137" t="str">
        <f t="shared" si="10"/>
        <v/>
      </c>
      <c r="Q103" s="137" t="str">
        <f t="shared" si="10"/>
        <v/>
      </c>
      <c r="R103" s="135">
        <f t="shared" si="8"/>
        <v>10.388888888888891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10"/>
        <v/>
      </c>
      <c r="G104" s="137" t="str">
        <f t="shared" si="10"/>
        <v/>
      </c>
      <c r="H104" s="137">
        <f t="shared" si="10"/>
        <v>31</v>
      </c>
      <c r="I104" s="137" t="str">
        <f t="shared" si="10"/>
        <v/>
      </c>
      <c r="J104" s="137" t="str">
        <f t="shared" si="10"/>
        <v/>
      </c>
      <c r="K104" s="137">
        <f t="shared" si="10"/>
        <v>28</v>
      </c>
      <c r="L104" s="137" t="str">
        <f t="shared" si="10"/>
        <v/>
      </c>
      <c r="M104" s="137" t="str">
        <f t="shared" si="10"/>
        <v/>
      </c>
      <c r="N104" s="137">
        <f t="shared" si="10"/>
        <v>35</v>
      </c>
      <c r="O104" s="137" t="str">
        <f t="shared" si="10"/>
        <v/>
      </c>
      <c r="P104" s="137" t="str">
        <f t="shared" si="10"/>
        <v/>
      </c>
      <c r="Q104" s="137" t="str">
        <f t="shared" si="10"/>
        <v/>
      </c>
      <c r="R104" s="135">
        <f t="shared" si="8"/>
        <v>31.333333333333332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10"/>
        <v/>
      </c>
      <c r="G105" s="137" t="str">
        <f t="shared" si="10"/>
        <v/>
      </c>
      <c r="H105" s="137">
        <f t="shared" si="10"/>
        <v>64</v>
      </c>
      <c r="I105" s="137" t="str">
        <f t="shared" si="10"/>
        <v/>
      </c>
      <c r="J105" s="137" t="str">
        <f t="shared" si="10"/>
        <v/>
      </c>
      <c r="K105" s="137">
        <f t="shared" si="10"/>
        <v>64</v>
      </c>
      <c r="L105" s="137" t="str">
        <f t="shared" si="10"/>
        <v/>
      </c>
      <c r="M105" s="137" t="str">
        <f t="shared" si="10"/>
        <v/>
      </c>
      <c r="N105" s="137">
        <f t="shared" si="10"/>
        <v>54</v>
      </c>
      <c r="O105" s="137" t="str">
        <f t="shared" si="10"/>
        <v/>
      </c>
      <c r="P105" s="137" t="str">
        <f t="shared" si="10"/>
        <v/>
      </c>
      <c r="Q105" s="137" t="str">
        <f t="shared" si="10"/>
        <v/>
      </c>
      <c r="R105" s="135">
        <f t="shared" si="8"/>
        <v>60.666666666666664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10"/>
        <v/>
      </c>
      <c r="G106" s="137" t="str">
        <f t="shared" si="10"/>
        <v/>
      </c>
      <c r="H106" s="137">
        <f t="shared" si="10"/>
        <v>0.02</v>
      </c>
      <c r="I106" s="137" t="str">
        <f t="shared" si="10"/>
        <v/>
      </c>
      <c r="J106" s="137" t="str">
        <f t="shared" si="10"/>
        <v/>
      </c>
      <c r="K106" s="137">
        <f t="shared" si="10"/>
        <v>0.02</v>
      </c>
      <c r="L106" s="137" t="str">
        <f t="shared" si="10"/>
        <v/>
      </c>
      <c r="M106" s="137" t="str">
        <f t="shared" si="10"/>
        <v/>
      </c>
      <c r="N106" s="137">
        <f t="shared" si="10"/>
        <v>0.02</v>
      </c>
      <c r="O106" s="137" t="str">
        <f t="shared" si="10"/>
        <v/>
      </c>
      <c r="P106" s="137" t="str">
        <f t="shared" si="10"/>
        <v/>
      </c>
      <c r="Q106" s="137" t="str">
        <f t="shared" si="10"/>
        <v/>
      </c>
      <c r="R106" s="135">
        <f t="shared" si="8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10"/>
        <v/>
      </c>
      <c r="G107" s="137" t="str">
        <f t="shared" si="10"/>
        <v/>
      </c>
      <c r="H107" s="137">
        <f t="shared" si="10"/>
        <v>1.9999999999999999E-6</v>
      </c>
      <c r="I107" s="137">
        <f t="shared" si="10"/>
        <v>1.9999999999999999E-6</v>
      </c>
      <c r="J107" s="137">
        <f t="shared" si="10"/>
        <v>9.9999999999999995E-7</v>
      </c>
      <c r="K107" s="137">
        <f t="shared" si="10"/>
        <v>9.9999999999999995E-7</v>
      </c>
      <c r="L107" s="137" t="str">
        <f t="shared" si="10"/>
        <v/>
      </c>
      <c r="M107" s="137" t="str">
        <f t="shared" si="10"/>
        <v/>
      </c>
      <c r="N107" s="137">
        <f t="shared" si="10"/>
        <v>9.9999999999999995E-7</v>
      </c>
      <c r="O107" s="137" t="str">
        <f t="shared" si="10"/>
        <v/>
      </c>
      <c r="P107" s="137" t="str">
        <f t="shared" si="10"/>
        <v/>
      </c>
      <c r="Q107" s="137" t="str">
        <f t="shared" si="10"/>
        <v/>
      </c>
      <c r="R107" s="135">
        <f t="shared" si="8"/>
        <v>1.3999999999999997E-6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10"/>
        <v/>
      </c>
      <c r="G108" s="137" t="str">
        <f t="shared" si="10"/>
        <v/>
      </c>
      <c r="H108" s="137">
        <f t="shared" si="10"/>
        <v>9.9999999999999995E-7</v>
      </c>
      <c r="I108" s="137">
        <f t="shared" si="10"/>
        <v>9.9999999999999995E-7</v>
      </c>
      <c r="J108" s="137">
        <f t="shared" si="10"/>
        <v>9.9999999999999995E-7</v>
      </c>
      <c r="K108" s="137">
        <f t="shared" si="10"/>
        <v>9.9999999999999995E-7</v>
      </c>
      <c r="L108" s="137" t="str">
        <f t="shared" si="10"/>
        <v/>
      </c>
      <c r="M108" s="137" t="str">
        <f t="shared" si="10"/>
        <v/>
      </c>
      <c r="N108" s="137">
        <f t="shared" si="10"/>
        <v>9.9999999999999995E-7</v>
      </c>
      <c r="O108" s="137" t="str">
        <f t="shared" si="10"/>
        <v/>
      </c>
      <c r="P108" s="137" t="str">
        <f t="shared" si="10"/>
        <v/>
      </c>
      <c r="Q108" s="137" t="str">
        <f t="shared" si="10"/>
        <v/>
      </c>
      <c r="R108" s="135">
        <f t="shared" si="8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10"/>
        <v/>
      </c>
      <c r="G109" s="137" t="str">
        <f t="shared" si="10"/>
        <v/>
      </c>
      <c r="H109" s="137">
        <f t="shared" si="10"/>
        <v>5.0000000000000001E-3</v>
      </c>
      <c r="I109" s="137" t="str">
        <f t="shared" si="10"/>
        <v/>
      </c>
      <c r="J109" s="137" t="str">
        <f t="shared" si="10"/>
        <v/>
      </c>
      <c r="K109" s="137">
        <f t="shared" si="10"/>
        <v>5.0000000000000001E-3</v>
      </c>
      <c r="L109" s="137" t="str">
        <f t="shared" si="10"/>
        <v/>
      </c>
      <c r="M109" s="137" t="str">
        <f t="shared" si="10"/>
        <v/>
      </c>
      <c r="N109" s="137">
        <f t="shared" si="10"/>
        <v>5.0000000000000001E-3</v>
      </c>
      <c r="O109" s="137" t="str">
        <f t="shared" si="10"/>
        <v/>
      </c>
      <c r="P109" s="137" t="str">
        <f t="shared" si="10"/>
        <v/>
      </c>
      <c r="Q109" s="137" t="str">
        <f t="shared" si="10"/>
        <v/>
      </c>
      <c r="R109" s="135">
        <f t="shared" si="8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10"/>
        <v/>
      </c>
      <c r="G110" s="137" t="str">
        <f t="shared" si="10"/>
        <v/>
      </c>
      <c r="H110" s="137">
        <f t="shared" si="10"/>
        <v>5.0000000000000001E-4</v>
      </c>
      <c r="I110" s="137" t="str">
        <f t="shared" si="10"/>
        <v/>
      </c>
      <c r="J110" s="137" t="str">
        <f t="shared" si="10"/>
        <v/>
      </c>
      <c r="K110" s="137">
        <f t="shared" si="10"/>
        <v>5.0000000000000001E-4</v>
      </c>
      <c r="L110" s="137" t="str">
        <f t="shared" si="10"/>
        <v/>
      </c>
      <c r="M110" s="137" t="str">
        <f t="shared" si="10"/>
        <v/>
      </c>
      <c r="N110" s="137">
        <f t="shared" si="10"/>
        <v>5.0000000000000001E-4</v>
      </c>
      <c r="O110" s="137" t="str">
        <f t="shared" si="10"/>
        <v/>
      </c>
      <c r="P110" s="137" t="str">
        <f t="shared" si="10"/>
        <v/>
      </c>
      <c r="Q110" s="137" t="str">
        <f t="shared" si="10"/>
        <v/>
      </c>
      <c r="R110" s="135">
        <f t="shared" si="8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10"/>
        <v>0.6</v>
      </c>
      <c r="G111" s="137">
        <f t="shared" si="10"/>
        <v>0.8</v>
      </c>
      <c r="H111" s="137">
        <f t="shared" si="10"/>
        <v>0.8</v>
      </c>
      <c r="I111" s="137">
        <f t="shared" si="10"/>
        <v>1</v>
      </c>
      <c r="J111" s="137">
        <f t="shared" si="10"/>
        <v>1.3</v>
      </c>
      <c r="K111" s="137">
        <f t="shared" si="10"/>
        <v>1.1000000000000001</v>
      </c>
      <c r="L111" s="137">
        <f t="shared" si="10"/>
        <v>1</v>
      </c>
      <c r="M111" s="137">
        <f t="shared" si="10"/>
        <v>0.9</v>
      </c>
      <c r="N111" s="137">
        <f t="shared" si="10"/>
        <v>0.6</v>
      </c>
      <c r="O111" s="137" t="str">
        <f t="shared" si="10"/>
        <v/>
      </c>
      <c r="P111" s="137" t="str">
        <f t="shared" si="10"/>
        <v/>
      </c>
      <c r="Q111" s="137" t="str">
        <f t="shared" si="10"/>
        <v/>
      </c>
      <c r="R111" s="135">
        <f t="shared" si="8"/>
        <v>0.89999999999999991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10"/>
        <v>7.15</v>
      </c>
      <c r="G112" s="137">
        <f t="shared" si="10"/>
        <v>7.23</v>
      </c>
      <c r="H112" s="137">
        <f t="shared" si="10"/>
        <v>7.27</v>
      </c>
      <c r="I112" s="137">
        <f t="shared" si="10"/>
        <v>7.24</v>
      </c>
      <c r="J112" s="137">
        <f t="shared" si="10"/>
        <v>7.47</v>
      </c>
      <c r="K112" s="137">
        <f t="shared" si="10"/>
        <v>7.28</v>
      </c>
      <c r="L112" s="137">
        <f t="shared" si="10"/>
        <v>7.61</v>
      </c>
      <c r="M112" s="137">
        <f t="shared" si="10"/>
        <v>7.33</v>
      </c>
      <c r="N112" s="137">
        <f t="shared" si="10"/>
        <v>7.5</v>
      </c>
      <c r="O112" s="137" t="str">
        <f t="shared" si="10"/>
        <v/>
      </c>
      <c r="P112" s="137" t="str">
        <f t="shared" si="10"/>
        <v/>
      </c>
      <c r="Q112" s="137" t="str">
        <f t="shared" si="10"/>
        <v/>
      </c>
      <c r="R112" s="135">
        <f t="shared" si="8"/>
        <v>7.3422222222222224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10"/>
        <v>異常なし</v>
      </c>
      <c r="G113" s="137" t="str">
        <f t="shared" si="10"/>
        <v>異常なし</v>
      </c>
      <c r="H113" s="137" t="str">
        <f t="shared" si="10"/>
        <v>異常なし</v>
      </c>
      <c r="I113" s="137" t="str">
        <f t="shared" si="10"/>
        <v>異常なし</v>
      </c>
      <c r="J113" s="137" t="str">
        <f t="shared" si="10"/>
        <v>異常なし</v>
      </c>
      <c r="K113" s="137" t="str">
        <f t="shared" si="10"/>
        <v>異常なし</v>
      </c>
      <c r="L113" s="137" t="str">
        <f t="shared" si="10"/>
        <v>異常なし</v>
      </c>
      <c r="M113" s="137" t="str">
        <f t="shared" si="10"/>
        <v>異常なし</v>
      </c>
      <c r="N113" s="137" t="str">
        <f t="shared" si="10"/>
        <v>異常なし</v>
      </c>
      <c r="O113" s="137" t="str">
        <f t="shared" si="10"/>
        <v/>
      </c>
      <c r="P113" s="137" t="str">
        <f t="shared" si="10"/>
        <v/>
      </c>
      <c r="Q113" s="137" t="str">
        <f t="shared" si="10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1">IF(F55="","",IF(F55=$V55,$AC55,F55))</f>
        <v>異常なし</v>
      </c>
      <c r="G114" s="137" t="str">
        <f t="shared" si="11"/>
        <v>異常なし</v>
      </c>
      <c r="H114" s="137" t="str">
        <f t="shared" si="11"/>
        <v>異常なし</v>
      </c>
      <c r="I114" s="137" t="str">
        <f t="shared" si="11"/>
        <v>異常なし</v>
      </c>
      <c r="J114" s="137" t="str">
        <f t="shared" si="11"/>
        <v>異常なし</v>
      </c>
      <c r="K114" s="137" t="str">
        <f t="shared" si="11"/>
        <v>異常なし</v>
      </c>
      <c r="L114" s="137" t="str">
        <f t="shared" si="11"/>
        <v>異常なし</v>
      </c>
      <c r="M114" s="137" t="str">
        <f t="shared" si="11"/>
        <v>異常なし</v>
      </c>
      <c r="N114" s="137" t="str">
        <f t="shared" si="11"/>
        <v>異常なし</v>
      </c>
      <c r="O114" s="137" t="str">
        <f t="shared" si="11"/>
        <v/>
      </c>
      <c r="P114" s="137" t="str">
        <f t="shared" si="11"/>
        <v/>
      </c>
      <c r="Q114" s="137" t="str">
        <f t="shared" si="11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1"/>
        <v>1</v>
      </c>
      <c r="G115" s="137">
        <f t="shared" si="11"/>
        <v>1</v>
      </c>
      <c r="H115" s="137">
        <f t="shared" si="11"/>
        <v>1</v>
      </c>
      <c r="I115" s="137">
        <f t="shared" si="11"/>
        <v>1</v>
      </c>
      <c r="J115" s="137">
        <f t="shared" si="11"/>
        <v>1</v>
      </c>
      <c r="K115" s="137">
        <f t="shared" si="11"/>
        <v>1</v>
      </c>
      <c r="L115" s="137">
        <f t="shared" si="11"/>
        <v>1</v>
      </c>
      <c r="M115" s="137">
        <f t="shared" si="11"/>
        <v>1</v>
      </c>
      <c r="N115" s="137">
        <f t="shared" si="11"/>
        <v>1</v>
      </c>
      <c r="O115" s="137" t="str">
        <f t="shared" si="11"/>
        <v/>
      </c>
      <c r="P115" s="137" t="str">
        <f t="shared" si="11"/>
        <v/>
      </c>
      <c r="Q115" s="137" t="str">
        <f t="shared" si="11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1"/>
        <v>0.1</v>
      </c>
      <c r="G116" s="137">
        <f t="shared" si="11"/>
        <v>0.1</v>
      </c>
      <c r="H116" s="137">
        <f t="shared" si="11"/>
        <v>0.1</v>
      </c>
      <c r="I116" s="137">
        <f t="shared" si="11"/>
        <v>0.1</v>
      </c>
      <c r="J116" s="137">
        <f t="shared" si="11"/>
        <v>0.1</v>
      </c>
      <c r="K116" s="137">
        <f t="shared" si="11"/>
        <v>0.1</v>
      </c>
      <c r="L116" s="137">
        <f t="shared" si="11"/>
        <v>0.1</v>
      </c>
      <c r="M116" s="137">
        <f t="shared" si="11"/>
        <v>0.1</v>
      </c>
      <c r="N116" s="137">
        <f t="shared" si="11"/>
        <v>0.1</v>
      </c>
      <c r="O116" s="137" t="str">
        <f t="shared" si="11"/>
        <v/>
      </c>
      <c r="P116" s="137" t="str">
        <f t="shared" si="11"/>
        <v/>
      </c>
      <c r="Q116" s="137" t="str">
        <f t="shared" si="11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1"/>
        <v>0.4</v>
      </c>
      <c r="G117" s="125">
        <f t="shared" si="11"/>
        <v>0.4</v>
      </c>
      <c r="H117" s="125">
        <f t="shared" si="11"/>
        <v>0.5</v>
      </c>
      <c r="I117" s="125">
        <f t="shared" si="11"/>
        <v>0.6</v>
      </c>
      <c r="J117" s="125">
        <f t="shared" si="11"/>
        <v>0.2</v>
      </c>
      <c r="K117" s="125">
        <f t="shared" si="11"/>
        <v>0.7</v>
      </c>
      <c r="L117" s="125">
        <f t="shared" si="11"/>
        <v>0.5</v>
      </c>
      <c r="M117" s="125">
        <f t="shared" si="11"/>
        <v>0.6</v>
      </c>
      <c r="N117" s="125">
        <f t="shared" si="11"/>
        <v>0.6</v>
      </c>
      <c r="O117" s="125" t="str">
        <f t="shared" si="11"/>
        <v/>
      </c>
      <c r="P117" s="125" t="str">
        <f t="shared" si="11"/>
        <v/>
      </c>
      <c r="Q117" s="125" t="str">
        <f t="shared" si="11"/>
        <v/>
      </c>
      <c r="R117" s="140">
        <f>IF(AND(F117="",G117="",H117="",I117="",J117="",K117="",L117="",M117="",N117="",O117="",P117="",Q117=""),"",AVERAGE(F117:Q117))</f>
        <v>0.5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9" priority="3" stopIfTrue="1" operator="equal">
      <formula>""</formula>
    </cfRule>
  </conditionalFormatting>
  <conditionalFormatting sqref="F2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239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207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11.5</v>
      </c>
      <c r="G5" s="35">
        <v>16</v>
      </c>
      <c r="H5" s="35">
        <v>19.5</v>
      </c>
      <c r="I5" s="35">
        <v>20</v>
      </c>
      <c r="J5" s="35">
        <v>25</v>
      </c>
      <c r="K5" s="35">
        <v>25</v>
      </c>
      <c r="L5" s="35">
        <v>22.5</v>
      </c>
      <c r="M5" s="35">
        <v>19.5</v>
      </c>
      <c r="N5" s="35">
        <v>13.5</v>
      </c>
      <c r="O5" s="35"/>
      <c r="P5" s="35"/>
      <c r="Q5" s="36"/>
      <c r="R5" s="37">
        <v>11.5</v>
      </c>
      <c r="S5" s="37">
        <v>25</v>
      </c>
      <c r="T5" s="37">
        <v>19.166666666666668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10</v>
      </c>
      <c r="G6" s="43">
        <v>13</v>
      </c>
      <c r="H6" s="43">
        <v>20.5</v>
      </c>
      <c r="I6" s="43">
        <v>27</v>
      </c>
      <c r="J6" s="43">
        <v>28.5</v>
      </c>
      <c r="K6" s="43">
        <v>25</v>
      </c>
      <c r="L6" s="43">
        <v>24</v>
      </c>
      <c r="M6" s="43">
        <v>14</v>
      </c>
      <c r="N6" s="43">
        <v>10</v>
      </c>
      <c r="O6" s="43"/>
      <c r="P6" s="43"/>
      <c r="Q6" s="44"/>
      <c r="R6" s="145">
        <v>10</v>
      </c>
      <c r="S6" s="146">
        <v>28.5</v>
      </c>
      <c r="T6" s="45">
        <v>19.111111111111111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61"/>
      <c r="N9" s="61"/>
      <c r="O9" s="62"/>
      <c r="P9" s="62"/>
      <c r="Q9" s="63"/>
      <c r="R9" s="70"/>
      <c r="S9" s="71"/>
      <c r="T9" s="72" t="s">
        <v>201</v>
      </c>
      <c r="V9" s="19" t="s">
        <v>32</v>
      </c>
      <c r="W9" s="19">
        <f t="shared" si="0"/>
        <v>0</v>
      </c>
      <c r="X9" s="19">
        <f t="shared" si="1"/>
        <v>12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61"/>
      <c r="N10" s="61"/>
      <c r="O10" s="62"/>
      <c r="P10" s="62"/>
      <c r="Q10" s="63"/>
      <c r="R10" s="73"/>
      <c r="S10" s="74"/>
      <c r="T10" s="75" t="s">
        <v>201</v>
      </c>
      <c r="V10" s="19" t="s">
        <v>36</v>
      </c>
      <c r="W10" s="19">
        <f t="shared" si="0"/>
        <v>0</v>
      </c>
      <c r="X10" s="19">
        <f t="shared" si="1"/>
        <v>12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61"/>
      <c r="N11" s="61"/>
      <c r="O11" s="62"/>
      <c r="P11" s="62"/>
      <c r="Q11" s="63"/>
      <c r="R11" s="76"/>
      <c r="S11" s="77"/>
      <c r="T11" s="78" t="s">
        <v>201</v>
      </c>
      <c r="V11" s="19" t="s">
        <v>40</v>
      </c>
      <c r="W11" s="19">
        <f t="shared" si="0"/>
        <v>0</v>
      </c>
      <c r="X11" s="19">
        <f t="shared" si="1"/>
        <v>12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61"/>
      <c r="N12" s="61"/>
      <c r="O12" s="62"/>
      <c r="P12" s="62"/>
      <c r="Q12" s="63"/>
      <c r="R12" s="76"/>
      <c r="S12" s="77"/>
      <c r="T12" s="78" t="s">
        <v>201</v>
      </c>
      <c r="V12" s="19" t="s">
        <v>40</v>
      </c>
      <c r="W12" s="19">
        <f t="shared" si="0"/>
        <v>0</v>
      </c>
      <c r="X12" s="19">
        <f t="shared" si="1"/>
        <v>12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61"/>
      <c r="N13" s="61"/>
      <c r="O13" s="62"/>
      <c r="P13" s="62"/>
      <c r="Q13" s="63"/>
      <c r="R13" s="76"/>
      <c r="S13" s="77"/>
      <c r="T13" s="78" t="s">
        <v>201</v>
      </c>
      <c r="V13" s="19" t="s">
        <v>40</v>
      </c>
      <c r="W13" s="19">
        <f t="shared" si="0"/>
        <v>0</v>
      </c>
      <c r="X13" s="19">
        <f t="shared" si="1"/>
        <v>12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188</v>
      </c>
      <c r="E14" s="59" t="s">
        <v>189</v>
      </c>
      <c r="F14" s="60"/>
      <c r="G14" s="61"/>
      <c r="H14" s="61"/>
      <c r="I14" s="61"/>
      <c r="J14" s="61"/>
      <c r="K14" s="61"/>
      <c r="L14" s="61"/>
      <c r="M14" s="61"/>
      <c r="N14" s="61"/>
      <c r="O14" s="62"/>
      <c r="P14" s="62"/>
      <c r="Q14" s="63"/>
      <c r="R14" s="76"/>
      <c r="S14" s="77"/>
      <c r="T14" s="78" t="s">
        <v>201</v>
      </c>
      <c r="V14" s="82" t="s">
        <v>190</v>
      </c>
      <c r="W14" s="19">
        <f t="shared" si="0"/>
        <v>0</v>
      </c>
      <c r="X14" s="19">
        <f t="shared" si="1"/>
        <v>12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1"/>
      <c r="I15" s="61"/>
      <c r="J15" s="61"/>
      <c r="K15" s="61"/>
      <c r="L15" s="61"/>
      <c r="M15" s="61"/>
      <c r="N15" s="61"/>
      <c r="O15" s="62"/>
      <c r="P15" s="62"/>
      <c r="Q15" s="63"/>
      <c r="R15" s="76"/>
      <c r="S15" s="77"/>
      <c r="T15" s="78" t="s">
        <v>201</v>
      </c>
      <c r="V15" s="19" t="s">
        <v>191</v>
      </c>
      <c r="W15" s="19">
        <f t="shared" si="0"/>
        <v>0</v>
      </c>
      <c r="X15" s="19">
        <f t="shared" si="1"/>
        <v>12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61"/>
      <c r="N16" s="61"/>
      <c r="O16" s="62"/>
      <c r="P16" s="62"/>
      <c r="Q16" s="63"/>
      <c r="R16" s="76"/>
      <c r="S16" s="77"/>
      <c r="T16" s="78" t="s">
        <v>201</v>
      </c>
      <c r="V16" s="19" t="s">
        <v>40</v>
      </c>
      <c r="W16" s="19">
        <f t="shared" si="0"/>
        <v>0</v>
      </c>
      <c r="X16" s="19">
        <f t="shared" si="1"/>
        <v>12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61"/>
      <c r="I17" s="61"/>
      <c r="J17" s="61"/>
      <c r="K17" s="61"/>
      <c r="L17" s="61"/>
      <c r="M17" s="61"/>
      <c r="N17" s="61"/>
      <c r="O17" s="62"/>
      <c r="P17" s="62"/>
      <c r="Q17" s="63"/>
      <c r="R17" s="92"/>
      <c r="S17" s="94"/>
      <c r="T17" s="86" t="s">
        <v>201</v>
      </c>
      <c r="V17" s="19" t="s">
        <v>56</v>
      </c>
      <c r="W17" s="19">
        <f t="shared" si="0"/>
        <v>0</v>
      </c>
      <c r="X17" s="19">
        <f t="shared" si="1"/>
        <v>12</v>
      </c>
      <c r="Y17" s="19">
        <f t="shared" si="2"/>
        <v>0</v>
      </c>
      <c r="Z17" s="19">
        <f t="shared" si="3"/>
        <v>0</v>
      </c>
      <c r="AA17" s="19">
        <f t="shared" si="4"/>
        <v>0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61"/>
      <c r="I18" s="61"/>
      <c r="J18" s="61"/>
      <c r="K18" s="61"/>
      <c r="L18" s="61"/>
      <c r="M18" s="61"/>
      <c r="N18" s="61"/>
      <c r="O18" s="62"/>
      <c r="P18" s="62"/>
      <c r="Q18" s="63"/>
      <c r="R18" s="92"/>
      <c r="S18" s="94"/>
      <c r="T18" s="86" t="s">
        <v>201</v>
      </c>
      <c r="V18" s="19" t="s">
        <v>60</v>
      </c>
      <c r="W18" s="19">
        <f t="shared" si="0"/>
        <v>0</v>
      </c>
      <c r="X18" s="19">
        <f t="shared" si="1"/>
        <v>12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1"/>
      <c r="I19" s="61"/>
      <c r="J19" s="61"/>
      <c r="K19" s="61"/>
      <c r="L19" s="61"/>
      <c r="M19" s="61"/>
      <c r="N19" s="61"/>
      <c r="O19" s="62"/>
      <c r="P19" s="62"/>
      <c r="Q19" s="63"/>
      <c r="R19" s="88"/>
      <c r="S19" s="89"/>
      <c r="T19" s="90" t="s">
        <v>201</v>
      </c>
      <c r="V19" s="19" t="s">
        <v>64</v>
      </c>
      <c r="W19" s="19">
        <f t="shared" si="0"/>
        <v>0</v>
      </c>
      <c r="X19" s="19">
        <f t="shared" si="1"/>
        <v>12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3"/>
      <c r="R20" s="70"/>
      <c r="S20" s="71"/>
      <c r="T20" s="72" t="s">
        <v>201</v>
      </c>
      <c r="V20" s="19" t="s">
        <v>68</v>
      </c>
      <c r="W20" s="19">
        <f t="shared" si="0"/>
        <v>0</v>
      </c>
      <c r="X20" s="19">
        <f t="shared" si="1"/>
        <v>12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3"/>
      <c r="R21" s="76"/>
      <c r="S21" s="77"/>
      <c r="T21" s="78" t="s">
        <v>201</v>
      </c>
      <c r="V21" s="19" t="s">
        <v>72</v>
      </c>
      <c r="W21" s="19">
        <f t="shared" si="0"/>
        <v>0</v>
      </c>
      <c r="X21" s="19">
        <f t="shared" si="1"/>
        <v>12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1"/>
      <c r="I22" s="61"/>
      <c r="J22" s="61"/>
      <c r="K22" s="61"/>
      <c r="L22" s="61"/>
      <c r="M22" s="61"/>
      <c r="N22" s="61"/>
      <c r="O22" s="62"/>
      <c r="P22" s="62"/>
      <c r="Q22" s="63"/>
      <c r="R22" s="76"/>
      <c r="S22" s="77"/>
      <c r="T22" s="78" t="s">
        <v>201</v>
      </c>
      <c r="V22" s="19" t="s">
        <v>46</v>
      </c>
      <c r="W22" s="19">
        <f t="shared" si="0"/>
        <v>0</v>
      </c>
      <c r="X22" s="19">
        <f t="shared" si="1"/>
        <v>12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61"/>
      <c r="N23" s="61"/>
      <c r="O23" s="62"/>
      <c r="P23" s="62"/>
      <c r="Q23" s="63"/>
      <c r="R23" s="76"/>
      <c r="S23" s="77"/>
      <c r="T23" s="78" t="s">
        <v>201</v>
      </c>
      <c r="V23" s="19" t="s">
        <v>40</v>
      </c>
      <c r="W23" s="19">
        <f t="shared" si="0"/>
        <v>0</v>
      </c>
      <c r="X23" s="19">
        <f t="shared" si="1"/>
        <v>12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61"/>
      <c r="N24" s="61"/>
      <c r="O24" s="62"/>
      <c r="P24" s="62"/>
      <c r="Q24" s="63"/>
      <c r="R24" s="76"/>
      <c r="S24" s="77"/>
      <c r="T24" s="78" t="s">
        <v>201</v>
      </c>
      <c r="V24" s="19" t="s">
        <v>40</v>
      </c>
      <c r="W24" s="19">
        <f t="shared" si="0"/>
        <v>0</v>
      </c>
      <c r="X24" s="19">
        <f t="shared" si="1"/>
        <v>12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61"/>
      <c r="N25" s="61"/>
      <c r="O25" s="62"/>
      <c r="P25" s="62"/>
      <c r="Q25" s="63"/>
      <c r="R25" s="76"/>
      <c r="S25" s="77"/>
      <c r="T25" s="78" t="s">
        <v>201</v>
      </c>
      <c r="V25" s="19" t="s">
        <v>40</v>
      </c>
      <c r="W25" s="19">
        <f t="shared" si="0"/>
        <v>0</v>
      </c>
      <c r="X25" s="19">
        <f t="shared" si="1"/>
        <v>12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61"/>
      <c r="N26" s="61"/>
      <c r="O26" s="62"/>
      <c r="P26" s="62"/>
      <c r="Q26" s="63"/>
      <c r="R26" s="76"/>
      <c r="S26" s="77"/>
      <c r="T26" s="78" t="s">
        <v>201</v>
      </c>
      <c r="V26" s="19" t="s">
        <v>40</v>
      </c>
      <c r="W26" s="19">
        <f t="shared" si="0"/>
        <v>0</v>
      </c>
      <c r="X26" s="19">
        <f t="shared" si="1"/>
        <v>12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61"/>
      <c r="N27" s="61"/>
      <c r="O27" s="62"/>
      <c r="P27" s="62"/>
      <c r="Q27" s="63"/>
      <c r="R27" s="92"/>
      <c r="S27" s="94"/>
      <c r="T27" s="86" t="s">
        <v>201</v>
      </c>
      <c r="V27" s="19" t="s">
        <v>83</v>
      </c>
      <c r="W27" s="19">
        <f t="shared" si="0"/>
        <v>0</v>
      </c>
      <c r="X27" s="19">
        <f t="shared" si="1"/>
        <v>12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1"/>
      <c r="I28" s="61"/>
      <c r="J28" s="61"/>
      <c r="K28" s="61"/>
      <c r="L28" s="61"/>
      <c r="M28" s="61"/>
      <c r="N28" s="61"/>
      <c r="O28" s="62"/>
      <c r="P28" s="62"/>
      <c r="Q28" s="63"/>
      <c r="R28" s="76"/>
      <c r="S28" s="77"/>
      <c r="T28" s="78" t="s">
        <v>201</v>
      </c>
      <c r="V28" s="19" t="s">
        <v>46</v>
      </c>
      <c r="W28" s="19">
        <f t="shared" si="0"/>
        <v>0</v>
      </c>
      <c r="X28" s="19">
        <f t="shared" si="1"/>
        <v>12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61"/>
      <c r="N29" s="61"/>
      <c r="O29" s="62"/>
      <c r="P29" s="62"/>
      <c r="Q29" s="63"/>
      <c r="R29" s="76"/>
      <c r="S29" s="77"/>
      <c r="T29" s="78" t="s">
        <v>201</v>
      </c>
      <c r="V29" s="19" t="s">
        <v>40</v>
      </c>
      <c r="W29" s="19">
        <f t="shared" si="0"/>
        <v>0</v>
      </c>
      <c r="X29" s="19">
        <f t="shared" si="1"/>
        <v>12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192</v>
      </c>
      <c r="E30" s="68" t="s">
        <v>193</v>
      </c>
      <c r="F30" s="60"/>
      <c r="G30" s="61"/>
      <c r="H30" s="61"/>
      <c r="I30" s="61"/>
      <c r="J30" s="61"/>
      <c r="K30" s="61"/>
      <c r="L30" s="61"/>
      <c r="M30" s="61"/>
      <c r="N30" s="61"/>
      <c r="O30" s="62"/>
      <c r="P30" s="62"/>
      <c r="Q30" s="63"/>
      <c r="R30" s="76"/>
      <c r="S30" s="77"/>
      <c r="T30" s="78" t="s">
        <v>201</v>
      </c>
      <c r="V30" s="19" t="s">
        <v>194</v>
      </c>
      <c r="W30" s="19">
        <f t="shared" si="0"/>
        <v>0</v>
      </c>
      <c r="X30" s="19">
        <f t="shared" si="1"/>
        <v>12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61"/>
      <c r="N31" s="61"/>
      <c r="O31" s="62"/>
      <c r="P31" s="62"/>
      <c r="Q31" s="63"/>
      <c r="R31" s="76"/>
      <c r="S31" s="77"/>
      <c r="T31" s="78" t="s">
        <v>201</v>
      </c>
      <c r="V31" s="19" t="s">
        <v>40</v>
      </c>
      <c r="W31" s="19">
        <f t="shared" si="0"/>
        <v>0</v>
      </c>
      <c r="X31" s="19">
        <f t="shared" si="1"/>
        <v>12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61"/>
      <c r="N32" s="61"/>
      <c r="O32" s="62"/>
      <c r="P32" s="62"/>
      <c r="Q32" s="63"/>
      <c r="R32" s="76"/>
      <c r="S32" s="77"/>
      <c r="T32" s="78" t="s">
        <v>201</v>
      </c>
      <c r="V32" s="19" t="s">
        <v>40</v>
      </c>
      <c r="W32" s="19">
        <f t="shared" si="0"/>
        <v>0</v>
      </c>
      <c r="X32" s="19">
        <f t="shared" si="1"/>
        <v>12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61"/>
      <c r="N33" s="61"/>
      <c r="O33" s="62"/>
      <c r="P33" s="62"/>
      <c r="Q33" s="63"/>
      <c r="R33" s="76"/>
      <c r="S33" s="77"/>
      <c r="T33" s="78" t="s">
        <v>201</v>
      </c>
      <c r="V33" s="19" t="s">
        <v>40</v>
      </c>
      <c r="W33" s="19">
        <f t="shared" si="0"/>
        <v>0</v>
      </c>
      <c r="X33" s="19">
        <f t="shared" si="1"/>
        <v>12</v>
      </c>
      <c r="Y33" s="19">
        <f t="shared" si="2"/>
        <v>0</v>
      </c>
      <c r="Z33" s="19">
        <f t="shared" si="3"/>
        <v>0</v>
      </c>
      <c r="AA33" s="19">
        <f t="shared" si="4"/>
        <v>0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192</v>
      </c>
      <c r="E34" s="68" t="s">
        <v>193</v>
      </c>
      <c r="F34" s="60"/>
      <c r="G34" s="61"/>
      <c r="H34" s="61"/>
      <c r="I34" s="61"/>
      <c r="J34" s="61"/>
      <c r="K34" s="61"/>
      <c r="L34" s="61"/>
      <c r="M34" s="61"/>
      <c r="N34" s="61"/>
      <c r="O34" s="62"/>
      <c r="P34" s="62"/>
      <c r="Q34" s="63"/>
      <c r="R34" s="76"/>
      <c r="S34" s="77"/>
      <c r="T34" s="78" t="s">
        <v>201</v>
      </c>
      <c r="V34" s="19" t="s">
        <v>194</v>
      </c>
      <c r="W34" s="19">
        <f t="shared" si="0"/>
        <v>0</v>
      </c>
      <c r="X34" s="19">
        <f t="shared" si="1"/>
        <v>12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61"/>
      <c r="N35" s="61"/>
      <c r="O35" s="62"/>
      <c r="P35" s="62"/>
      <c r="Q35" s="63"/>
      <c r="R35" s="76"/>
      <c r="S35" s="77"/>
      <c r="T35" s="78" t="s">
        <v>201</v>
      </c>
      <c r="V35" s="19" t="s">
        <v>40</v>
      </c>
      <c r="W35" s="19">
        <f t="shared" si="0"/>
        <v>0</v>
      </c>
      <c r="X35" s="19">
        <f t="shared" si="1"/>
        <v>12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61"/>
      <c r="N36" s="61"/>
      <c r="O36" s="62"/>
      <c r="P36" s="62"/>
      <c r="Q36" s="63"/>
      <c r="R36" s="76"/>
      <c r="S36" s="77"/>
      <c r="T36" s="78" t="s">
        <v>201</v>
      </c>
      <c r="V36" s="19" t="s">
        <v>40</v>
      </c>
      <c r="W36" s="19">
        <f t="shared" si="0"/>
        <v>0</v>
      </c>
      <c r="X36" s="19">
        <f t="shared" si="1"/>
        <v>12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61"/>
      <c r="N37" s="61"/>
      <c r="O37" s="62"/>
      <c r="P37" s="62"/>
      <c r="Q37" s="63"/>
      <c r="R37" s="76"/>
      <c r="S37" s="77"/>
      <c r="T37" s="78" t="s">
        <v>201</v>
      </c>
      <c r="V37" s="19" t="s">
        <v>103</v>
      </c>
      <c r="W37" s="19">
        <f t="shared" si="0"/>
        <v>0</v>
      </c>
      <c r="X37" s="19">
        <f t="shared" si="1"/>
        <v>12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1"/>
      <c r="I38" s="61"/>
      <c r="J38" s="61"/>
      <c r="K38" s="61"/>
      <c r="L38" s="61"/>
      <c r="M38" s="61"/>
      <c r="N38" s="61"/>
      <c r="O38" s="62"/>
      <c r="P38" s="62"/>
      <c r="Q38" s="63"/>
      <c r="R38" s="92"/>
      <c r="S38" s="94"/>
      <c r="T38" s="86" t="s">
        <v>201</v>
      </c>
      <c r="V38" s="19" t="s">
        <v>106</v>
      </c>
      <c r="W38" s="19">
        <f t="shared" si="0"/>
        <v>0</v>
      </c>
      <c r="X38" s="19">
        <f t="shared" si="1"/>
        <v>12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61"/>
      <c r="N39" s="61"/>
      <c r="O39" s="62"/>
      <c r="P39" s="62"/>
      <c r="Q39" s="63"/>
      <c r="R39" s="92"/>
      <c r="S39" s="94"/>
      <c r="T39" s="86" t="s">
        <v>201</v>
      </c>
      <c r="V39" s="19" t="s">
        <v>106</v>
      </c>
      <c r="W39" s="19">
        <f t="shared" si="0"/>
        <v>0</v>
      </c>
      <c r="X39" s="19">
        <f t="shared" si="1"/>
        <v>12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61"/>
      <c r="N40" s="61"/>
      <c r="O40" s="62"/>
      <c r="P40" s="62"/>
      <c r="Q40" s="63"/>
      <c r="R40" s="92"/>
      <c r="S40" s="94"/>
      <c r="T40" s="86" t="s">
        <v>201</v>
      </c>
      <c r="V40" s="19" t="s">
        <v>112</v>
      </c>
      <c r="W40" s="19">
        <f t="shared" si="0"/>
        <v>0</v>
      </c>
      <c r="X40" s="19">
        <f t="shared" si="1"/>
        <v>12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1"/>
      <c r="I41" s="61"/>
      <c r="J41" s="61"/>
      <c r="K41" s="61"/>
      <c r="L41" s="61"/>
      <c r="M41" s="61"/>
      <c r="N41" s="61"/>
      <c r="O41" s="62"/>
      <c r="P41" s="62"/>
      <c r="Q41" s="63"/>
      <c r="R41" s="92"/>
      <c r="S41" s="94"/>
      <c r="T41" s="86" t="s">
        <v>201</v>
      </c>
      <c r="V41" s="19" t="s">
        <v>106</v>
      </c>
      <c r="W41" s="19">
        <f t="shared" si="0"/>
        <v>0</v>
      </c>
      <c r="X41" s="19">
        <f t="shared" si="1"/>
        <v>12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61"/>
      <c r="N42" s="61"/>
      <c r="O42" s="62"/>
      <c r="P42" s="62"/>
      <c r="Q42" s="63"/>
      <c r="R42" s="88"/>
      <c r="S42" s="89"/>
      <c r="T42" s="90" t="s">
        <v>201</v>
      </c>
      <c r="V42" s="19" t="s">
        <v>64</v>
      </c>
      <c r="W42" s="19">
        <f t="shared" si="0"/>
        <v>0</v>
      </c>
      <c r="X42" s="19">
        <f t="shared" si="1"/>
        <v>12</v>
      </c>
      <c r="Y42" s="19">
        <f t="shared" si="2"/>
        <v>0</v>
      </c>
      <c r="Z42" s="19">
        <f t="shared" si="3"/>
        <v>0</v>
      </c>
      <c r="AA42" s="19">
        <f t="shared" si="4"/>
        <v>0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1"/>
      <c r="I43" s="61"/>
      <c r="J43" s="61"/>
      <c r="K43" s="61"/>
      <c r="L43" s="61"/>
      <c r="M43" s="61"/>
      <c r="N43" s="61"/>
      <c r="O43" s="62"/>
      <c r="P43" s="62"/>
      <c r="Q43" s="63"/>
      <c r="R43" s="76"/>
      <c r="S43" s="77"/>
      <c r="T43" s="78" t="s">
        <v>201</v>
      </c>
      <c r="V43" s="19" t="s">
        <v>72</v>
      </c>
      <c r="W43" s="19">
        <f t="shared" si="0"/>
        <v>0</v>
      </c>
      <c r="X43" s="19">
        <f t="shared" si="1"/>
        <v>12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7.9</v>
      </c>
      <c r="G44" s="95">
        <v>8</v>
      </c>
      <c r="H44" s="95">
        <v>7.6</v>
      </c>
      <c r="I44" s="95">
        <v>9.1</v>
      </c>
      <c r="J44" s="95">
        <v>8.1999999999999993</v>
      </c>
      <c r="K44" s="95">
        <v>6.9</v>
      </c>
      <c r="L44" s="95">
        <v>8.1999999999999993</v>
      </c>
      <c r="M44" s="95">
        <v>6.9</v>
      </c>
      <c r="N44" s="95">
        <v>7.5</v>
      </c>
      <c r="O44" s="62"/>
      <c r="P44" s="62"/>
      <c r="Q44" s="63"/>
      <c r="R44" s="96">
        <v>6.9</v>
      </c>
      <c r="S44" s="97">
        <v>9.1</v>
      </c>
      <c r="T44" s="90">
        <v>7.8111111111111091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6.9</v>
      </c>
      <c r="AA44" s="19">
        <f t="shared" si="4"/>
        <v>9.1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61"/>
      <c r="N45" s="61"/>
      <c r="O45" s="62"/>
      <c r="P45" s="62"/>
      <c r="Q45" s="63"/>
      <c r="R45" s="99"/>
      <c r="S45" s="100"/>
      <c r="T45" s="101" t="s">
        <v>201</v>
      </c>
      <c r="V45" s="19" t="s">
        <v>124</v>
      </c>
      <c r="W45" s="19">
        <f t="shared" si="0"/>
        <v>0</v>
      </c>
      <c r="X45" s="19">
        <f t="shared" si="1"/>
        <v>12</v>
      </c>
      <c r="Y45" s="19">
        <f t="shared" si="2"/>
        <v>0</v>
      </c>
      <c r="Z45" s="19">
        <f t="shared" si="3"/>
        <v>0</v>
      </c>
      <c r="AA45" s="19">
        <f t="shared" si="4"/>
        <v>0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61"/>
      <c r="N46" s="61"/>
      <c r="O46" s="62"/>
      <c r="P46" s="62"/>
      <c r="Q46" s="63"/>
      <c r="R46" s="99"/>
      <c r="S46" s="100"/>
      <c r="T46" s="101" t="s">
        <v>201</v>
      </c>
      <c r="V46" s="19" t="s">
        <v>124</v>
      </c>
      <c r="W46" s="19">
        <f t="shared" si="0"/>
        <v>0</v>
      </c>
      <c r="X46" s="19">
        <f t="shared" si="1"/>
        <v>12</v>
      </c>
      <c r="Y46" s="19">
        <f t="shared" si="2"/>
        <v>0</v>
      </c>
      <c r="Z46" s="19">
        <f t="shared" si="3"/>
        <v>0</v>
      </c>
      <c r="AA46" s="19">
        <f t="shared" si="4"/>
        <v>0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1"/>
      <c r="I47" s="61"/>
      <c r="J47" s="61"/>
      <c r="K47" s="61"/>
      <c r="L47" s="61"/>
      <c r="M47" s="61"/>
      <c r="N47" s="61"/>
      <c r="O47" s="62"/>
      <c r="P47" s="62"/>
      <c r="Q47" s="63"/>
      <c r="R47" s="92"/>
      <c r="S47" s="94"/>
      <c r="T47" s="86" t="s">
        <v>201</v>
      </c>
      <c r="V47" s="19" t="s">
        <v>56</v>
      </c>
      <c r="W47" s="19">
        <f t="shared" si="0"/>
        <v>0</v>
      </c>
      <c r="X47" s="19">
        <f t="shared" si="1"/>
        <v>12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61"/>
      <c r="N48" s="61"/>
      <c r="O48" s="62"/>
      <c r="P48" s="62"/>
      <c r="Q48" s="63"/>
      <c r="R48" s="102"/>
      <c r="S48" s="103"/>
      <c r="T48" s="104" t="s">
        <v>201</v>
      </c>
      <c r="V48" s="19" t="s">
        <v>132</v>
      </c>
      <c r="W48" s="19">
        <f t="shared" si="0"/>
        <v>0</v>
      </c>
      <c r="X48" s="19">
        <f t="shared" si="1"/>
        <v>12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61"/>
      <c r="N49" s="61"/>
      <c r="O49" s="62"/>
      <c r="P49" s="62"/>
      <c r="Q49" s="63"/>
      <c r="R49" s="102"/>
      <c r="S49" s="103"/>
      <c r="T49" s="104" t="s">
        <v>201</v>
      </c>
      <c r="V49" s="19" t="s">
        <v>132</v>
      </c>
      <c r="W49" s="19">
        <f t="shared" si="0"/>
        <v>0</v>
      </c>
      <c r="X49" s="19">
        <f t="shared" si="1"/>
        <v>12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1"/>
      <c r="I50" s="61"/>
      <c r="J50" s="61"/>
      <c r="K50" s="61"/>
      <c r="L50" s="61"/>
      <c r="M50" s="61"/>
      <c r="N50" s="61"/>
      <c r="O50" s="62"/>
      <c r="P50" s="62"/>
      <c r="Q50" s="63"/>
      <c r="R50" s="76"/>
      <c r="S50" s="77"/>
      <c r="T50" s="78" t="s">
        <v>201</v>
      </c>
      <c r="V50" s="19" t="s">
        <v>72</v>
      </c>
      <c r="W50" s="19">
        <f t="shared" si="0"/>
        <v>0</v>
      </c>
      <c r="X50" s="19">
        <f t="shared" si="1"/>
        <v>12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61"/>
      <c r="N51" s="61"/>
      <c r="O51" s="62"/>
      <c r="P51" s="62"/>
      <c r="Q51" s="63"/>
      <c r="R51" s="70"/>
      <c r="S51" s="71"/>
      <c r="T51" s="72" t="s">
        <v>201</v>
      </c>
      <c r="V51" s="19" t="s">
        <v>138</v>
      </c>
      <c r="W51" s="19">
        <f t="shared" si="0"/>
        <v>0</v>
      </c>
      <c r="X51" s="19">
        <f t="shared" si="1"/>
        <v>12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0.3</v>
      </c>
      <c r="G52" s="95">
        <v>0.3</v>
      </c>
      <c r="H52" s="95">
        <v>0.3</v>
      </c>
      <c r="I52" s="95">
        <v>0.5</v>
      </c>
      <c r="J52" s="95">
        <v>0.6</v>
      </c>
      <c r="K52" s="95">
        <v>0.6</v>
      </c>
      <c r="L52" s="95">
        <v>0.5</v>
      </c>
      <c r="M52" s="95">
        <v>0.5</v>
      </c>
      <c r="N52" s="95">
        <v>0.4</v>
      </c>
      <c r="O52" s="62"/>
      <c r="P52" s="62"/>
      <c r="Q52" s="62"/>
      <c r="R52" s="96">
        <v>0.3</v>
      </c>
      <c r="S52" s="97">
        <v>0.6</v>
      </c>
      <c r="T52" s="90">
        <v>0.44444444444444442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0.3</v>
      </c>
      <c r="AA52" s="19">
        <f t="shared" si="4"/>
        <v>0.6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7.27</v>
      </c>
      <c r="G53" s="83">
        <v>7.3</v>
      </c>
      <c r="H53" s="83">
        <v>7.4</v>
      </c>
      <c r="I53" s="83">
        <v>7.41</v>
      </c>
      <c r="J53" s="83">
        <v>7.6</v>
      </c>
      <c r="K53" s="83">
        <v>7.41</v>
      </c>
      <c r="L53" s="83">
        <v>7.61</v>
      </c>
      <c r="M53" s="83">
        <v>7.51</v>
      </c>
      <c r="N53" s="83">
        <v>7.53</v>
      </c>
      <c r="O53" s="62"/>
      <c r="P53" s="62"/>
      <c r="Q53" s="63"/>
      <c r="R53" s="84">
        <v>7.27</v>
      </c>
      <c r="S53" s="85">
        <v>7.61</v>
      </c>
      <c r="T53" s="86">
        <v>7.448888888888888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7.27</v>
      </c>
      <c r="AA53" s="19">
        <f t="shared" si="4"/>
        <v>7.61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195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0.3</v>
      </c>
      <c r="G58" s="124">
        <v>0.4</v>
      </c>
      <c r="H58" s="124">
        <v>0.4</v>
      </c>
      <c r="I58" s="124">
        <v>0.5</v>
      </c>
      <c r="J58" s="124">
        <v>0.2</v>
      </c>
      <c r="K58" s="124">
        <v>0.3</v>
      </c>
      <c r="L58" s="124">
        <v>0.5</v>
      </c>
      <c r="M58" s="124">
        <v>0.6</v>
      </c>
      <c r="N58" s="124">
        <v>0.4</v>
      </c>
      <c r="O58" s="125"/>
      <c r="P58" s="125"/>
      <c r="Q58" s="126"/>
      <c r="R58" s="127">
        <v>0.2</v>
      </c>
      <c r="S58" s="128">
        <v>0.6</v>
      </c>
      <c r="T58" s="129">
        <v>0.4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0.2</v>
      </c>
      <c r="AA58" s="19">
        <f t="shared" si="4"/>
        <v>0.6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11.5</v>
      </c>
      <c r="G64" s="35">
        <f t="shared" si="5"/>
        <v>16</v>
      </c>
      <c r="H64" s="35">
        <f t="shared" si="5"/>
        <v>19.5</v>
      </c>
      <c r="I64" s="35">
        <f t="shared" si="5"/>
        <v>20</v>
      </c>
      <c r="J64" s="35">
        <f t="shared" si="5"/>
        <v>25</v>
      </c>
      <c r="K64" s="35">
        <f t="shared" si="5"/>
        <v>25</v>
      </c>
      <c r="L64" s="35">
        <f t="shared" si="5"/>
        <v>22.5</v>
      </c>
      <c r="M64" s="35">
        <f t="shared" si="5"/>
        <v>19.5</v>
      </c>
      <c r="N64" s="35">
        <f t="shared" si="5"/>
        <v>13.5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14.375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10</v>
      </c>
      <c r="G65" s="35">
        <f t="shared" si="5"/>
        <v>13</v>
      </c>
      <c r="H65" s="35">
        <f t="shared" si="5"/>
        <v>20.5</v>
      </c>
      <c r="I65" s="35">
        <f t="shared" si="5"/>
        <v>27</v>
      </c>
      <c r="J65" s="35">
        <f t="shared" si="5"/>
        <v>28.5</v>
      </c>
      <c r="K65" s="35">
        <f t="shared" si="5"/>
        <v>25</v>
      </c>
      <c r="L65" s="35">
        <f t="shared" si="5"/>
        <v>24</v>
      </c>
      <c r="M65" s="35">
        <f t="shared" si="5"/>
        <v>14</v>
      </c>
      <c r="N65" s="35">
        <f t="shared" si="5"/>
        <v>10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14.333333333333334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 t="str">
        <f t="shared" si="6"/>
        <v/>
      </c>
      <c r="I68" s="137" t="str">
        <f t="shared" si="6"/>
        <v/>
      </c>
      <c r="J68" s="137" t="str">
        <f t="shared" si="6"/>
        <v/>
      </c>
      <c r="K68" s="137" t="str">
        <f t="shared" si="6"/>
        <v/>
      </c>
      <c r="L68" s="137" t="str">
        <f t="shared" si="6"/>
        <v/>
      </c>
      <c r="M68" s="137" t="str">
        <f t="shared" si="6"/>
        <v/>
      </c>
      <c r="N68" s="137" t="str">
        <f t="shared" si="6"/>
        <v/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 t="str">
        <f t="shared" si="6"/>
        <v/>
      </c>
      <c r="I69" s="137" t="str">
        <f t="shared" si="6"/>
        <v/>
      </c>
      <c r="J69" s="137" t="str">
        <f t="shared" si="6"/>
        <v/>
      </c>
      <c r="K69" s="137" t="str">
        <f t="shared" si="6"/>
        <v/>
      </c>
      <c r="L69" s="137" t="str">
        <f t="shared" si="6"/>
        <v/>
      </c>
      <c r="M69" s="137" t="str">
        <f t="shared" si="6"/>
        <v/>
      </c>
      <c r="N69" s="137" t="str">
        <f t="shared" si="6"/>
        <v/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 t="str">
        <f t="shared" si="7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 t="str">
        <f t="shared" si="6"/>
        <v/>
      </c>
      <c r="I70" s="137" t="str">
        <f t="shared" si="6"/>
        <v/>
      </c>
      <c r="J70" s="137" t="str">
        <f t="shared" si="6"/>
        <v/>
      </c>
      <c r="K70" s="137" t="str">
        <f t="shared" si="6"/>
        <v/>
      </c>
      <c r="L70" s="137" t="str">
        <f t="shared" si="6"/>
        <v/>
      </c>
      <c r="M70" s="137" t="str">
        <f t="shared" si="6"/>
        <v/>
      </c>
      <c r="N70" s="137" t="str">
        <f t="shared" si="6"/>
        <v/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 t="str">
        <f t="shared" si="7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 t="str">
        <f t="shared" si="6"/>
        <v/>
      </c>
      <c r="I71" s="137" t="str">
        <f t="shared" si="6"/>
        <v/>
      </c>
      <c r="J71" s="137" t="str">
        <f t="shared" si="6"/>
        <v/>
      </c>
      <c r="K71" s="137" t="str">
        <f t="shared" si="6"/>
        <v/>
      </c>
      <c r="L71" s="137" t="str">
        <f t="shared" si="6"/>
        <v/>
      </c>
      <c r="M71" s="137" t="str">
        <f t="shared" si="6"/>
        <v/>
      </c>
      <c r="N71" s="137" t="str">
        <f t="shared" si="6"/>
        <v/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 t="str">
        <f t="shared" si="7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 t="str">
        <f t="shared" si="6"/>
        <v/>
      </c>
      <c r="I72" s="137" t="str">
        <f t="shared" si="6"/>
        <v/>
      </c>
      <c r="J72" s="137" t="str">
        <f t="shared" si="6"/>
        <v/>
      </c>
      <c r="K72" s="137" t="str">
        <f t="shared" si="6"/>
        <v/>
      </c>
      <c r="L72" s="137" t="str">
        <f t="shared" si="6"/>
        <v/>
      </c>
      <c r="M72" s="137" t="str">
        <f t="shared" si="6"/>
        <v/>
      </c>
      <c r="N72" s="137" t="str">
        <f t="shared" si="6"/>
        <v/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 t="str">
        <f t="shared" si="7"/>
        <v/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 t="str">
        <f t="shared" si="6"/>
        <v/>
      </c>
      <c r="I73" s="137" t="str">
        <f t="shared" si="6"/>
        <v/>
      </c>
      <c r="J73" s="137" t="str">
        <f t="shared" si="6"/>
        <v/>
      </c>
      <c r="K73" s="137" t="str">
        <f t="shared" si="6"/>
        <v/>
      </c>
      <c r="L73" s="137" t="str">
        <f t="shared" si="6"/>
        <v/>
      </c>
      <c r="M73" s="137" t="str">
        <f t="shared" si="6"/>
        <v/>
      </c>
      <c r="N73" s="137" t="str">
        <f t="shared" si="6"/>
        <v/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 t="str">
        <f t="shared" si="7"/>
        <v/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 t="str">
        <f t="shared" si="6"/>
        <v/>
      </c>
      <c r="I74" s="137" t="str">
        <f t="shared" si="6"/>
        <v/>
      </c>
      <c r="J74" s="137" t="str">
        <f t="shared" si="6"/>
        <v/>
      </c>
      <c r="K74" s="137" t="str">
        <f t="shared" si="6"/>
        <v/>
      </c>
      <c r="L74" s="137" t="str">
        <f t="shared" si="6"/>
        <v/>
      </c>
      <c r="M74" s="137" t="str">
        <f t="shared" si="6"/>
        <v/>
      </c>
      <c r="N74" s="137" t="str">
        <f t="shared" si="6"/>
        <v/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 t="str">
        <f t="shared" si="7"/>
        <v/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 t="str">
        <f t="shared" si="6"/>
        <v/>
      </c>
      <c r="I75" s="137" t="str">
        <f t="shared" si="6"/>
        <v/>
      </c>
      <c r="J75" s="137" t="str">
        <f t="shared" si="6"/>
        <v/>
      </c>
      <c r="K75" s="137" t="str">
        <f t="shared" si="6"/>
        <v/>
      </c>
      <c r="L75" s="137" t="str">
        <f t="shared" si="6"/>
        <v/>
      </c>
      <c r="M75" s="137" t="str">
        <f t="shared" si="6"/>
        <v/>
      </c>
      <c r="N75" s="137" t="str">
        <f t="shared" si="6"/>
        <v/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 t="str">
        <f t="shared" si="7"/>
        <v/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 t="str">
        <f t="shared" si="6"/>
        <v/>
      </c>
      <c r="I76" s="137" t="str">
        <f t="shared" si="6"/>
        <v/>
      </c>
      <c r="J76" s="137" t="str">
        <f t="shared" si="6"/>
        <v/>
      </c>
      <c r="K76" s="137" t="str">
        <f t="shared" si="6"/>
        <v/>
      </c>
      <c r="L76" s="137" t="str">
        <f t="shared" si="6"/>
        <v/>
      </c>
      <c r="M76" s="137" t="str">
        <f t="shared" si="6"/>
        <v/>
      </c>
      <c r="N76" s="137" t="str">
        <f t="shared" si="6"/>
        <v/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 t="str">
        <f t="shared" si="7"/>
        <v/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 t="str">
        <f t="shared" si="6"/>
        <v/>
      </c>
      <c r="I77" s="137" t="str">
        <f t="shared" si="6"/>
        <v/>
      </c>
      <c r="J77" s="137" t="str">
        <f t="shared" si="6"/>
        <v/>
      </c>
      <c r="K77" s="137" t="str">
        <f t="shared" si="6"/>
        <v/>
      </c>
      <c r="L77" s="137" t="str">
        <f t="shared" si="6"/>
        <v/>
      </c>
      <c r="M77" s="137" t="str">
        <f t="shared" si="6"/>
        <v/>
      </c>
      <c r="N77" s="137" t="str">
        <f t="shared" si="6"/>
        <v/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 t="str">
        <f t="shared" si="7"/>
        <v/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 t="str">
        <f t="shared" si="6"/>
        <v/>
      </c>
      <c r="I78" s="137" t="str">
        <f t="shared" si="6"/>
        <v/>
      </c>
      <c r="J78" s="137" t="str">
        <f t="shared" si="6"/>
        <v/>
      </c>
      <c r="K78" s="137" t="str">
        <f t="shared" si="6"/>
        <v/>
      </c>
      <c r="L78" s="137" t="str">
        <f t="shared" si="6"/>
        <v/>
      </c>
      <c r="M78" s="137" t="str">
        <f t="shared" si="6"/>
        <v/>
      </c>
      <c r="N78" s="137" t="str">
        <f t="shared" si="6"/>
        <v/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 t="str">
        <f t="shared" si="7"/>
        <v/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 t="str">
        <f t="shared" si="6"/>
        <v/>
      </c>
      <c r="I79" s="137" t="str">
        <f t="shared" si="6"/>
        <v/>
      </c>
      <c r="J79" s="137" t="str">
        <f t="shared" si="6"/>
        <v/>
      </c>
      <c r="K79" s="137" t="str">
        <f t="shared" si="6"/>
        <v/>
      </c>
      <c r="L79" s="137" t="str">
        <f t="shared" si="6"/>
        <v/>
      </c>
      <c r="M79" s="137" t="str">
        <f t="shared" si="6"/>
        <v/>
      </c>
      <c r="N79" s="137" t="str">
        <f t="shared" si="6"/>
        <v/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 t="str">
        <f t="shared" si="7"/>
        <v/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 t="str">
        <f t="shared" si="6"/>
        <v/>
      </c>
      <c r="I80" s="137" t="str">
        <f t="shared" si="6"/>
        <v/>
      </c>
      <c r="J80" s="137" t="str">
        <f t="shared" si="6"/>
        <v/>
      </c>
      <c r="K80" s="137" t="str">
        <f t="shared" si="6"/>
        <v/>
      </c>
      <c r="L80" s="137" t="str">
        <f t="shared" si="6"/>
        <v/>
      </c>
      <c r="M80" s="137" t="str">
        <f t="shared" si="6"/>
        <v/>
      </c>
      <c r="N80" s="137" t="str">
        <f t="shared" si="6"/>
        <v/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 t="str">
        <f t="shared" si="7"/>
        <v/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 t="str">
        <f t="shared" si="6"/>
        <v/>
      </c>
      <c r="I81" s="137" t="str">
        <f t="shared" si="6"/>
        <v/>
      </c>
      <c r="J81" s="137" t="str">
        <f t="shared" si="6"/>
        <v/>
      </c>
      <c r="K81" s="137" t="str">
        <f t="shared" si="6"/>
        <v/>
      </c>
      <c r="L81" s="137" t="str">
        <f t="shared" si="6"/>
        <v/>
      </c>
      <c r="M81" s="137" t="str">
        <f t="shared" si="6"/>
        <v/>
      </c>
      <c r="N81" s="137" t="str">
        <f t="shared" si="6"/>
        <v/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 t="str">
        <f t="shared" si="7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 t="str">
        <f t="shared" si="8"/>
        <v/>
      </c>
      <c r="I82" s="137" t="str">
        <f t="shared" si="8"/>
        <v/>
      </c>
      <c r="J82" s="137" t="str">
        <f t="shared" si="8"/>
        <v/>
      </c>
      <c r="K82" s="137" t="str">
        <f t="shared" si="8"/>
        <v/>
      </c>
      <c r="L82" s="137" t="str">
        <f t="shared" si="8"/>
        <v/>
      </c>
      <c r="M82" s="137" t="str">
        <f t="shared" si="8"/>
        <v/>
      </c>
      <c r="N82" s="137" t="str">
        <f t="shared" si="8"/>
        <v/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 t="str">
        <f t="shared" si="7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 t="str">
        <f t="shared" si="8"/>
        <v/>
      </c>
      <c r="I83" s="137" t="str">
        <f t="shared" si="8"/>
        <v/>
      </c>
      <c r="J83" s="137" t="str">
        <f t="shared" si="8"/>
        <v/>
      </c>
      <c r="K83" s="137" t="str">
        <f t="shared" si="8"/>
        <v/>
      </c>
      <c r="L83" s="137" t="str">
        <f t="shared" si="8"/>
        <v/>
      </c>
      <c r="M83" s="137" t="str">
        <f t="shared" si="8"/>
        <v/>
      </c>
      <c r="N83" s="137" t="str">
        <f t="shared" si="8"/>
        <v/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 t="str">
        <f t="shared" si="7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 t="str">
        <f t="shared" si="8"/>
        <v/>
      </c>
      <c r="I84" s="137" t="str">
        <f t="shared" si="8"/>
        <v/>
      </c>
      <c r="J84" s="137" t="str">
        <f t="shared" si="8"/>
        <v/>
      </c>
      <c r="K84" s="137" t="str">
        <f t="shared" si="8"/>
        <v/>
      </c>
      <c r="L84" s="137" t="str">
        <f t="shared" si="8"/>
        <v/>
      </c>
      <c r="M84" s="137" t="str">
        <f t="shared" si="8"/>
        <v/>
      </c>
      <c r="N84" s="137" t="str">
        <f t="shared" si="8"/>
        <v/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 t="str">
        <f t="shared" si="7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 t="str">
        <f t="shared" si="8"/>
        <v/>
      </c>
      <c r="I85" s="137" t="str">
        <f t="shared" si="8"/>
        <v/>
      </c>
      <c r="J85" s="137" t="str">
        <f t="shared" si="8"/>
        <v/>
      </c>
      <c r="K85" s="137" t="str">
        <f t="shared" si="8"/>
        <v/>
      </c>
      <c r="L85" s="137" t="str">
        <f t="shared" si="8"/>
        <v/>
      </c>
      <c r="M85" s="137" t="str">
        <f t="shared" si="8"/>
        <v/>
      </c>
      <c r="N85" s="137" t="str">
        <f t="shared" si="8"/>
        <v/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 t="str">
        <f t="shared" si="7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 t="str">
        <f t="shared" si="8"/>
        <v/>
      </c>
      <c r="I86" s="137" t="str">
        <f t="shared" si="8"/>
        <v/>
      </c>
      <c r="J86" s="137" t="str">
        <f t="shared" si="8"/>
        <v/>
      </c>
      <c r="K86" s="137" t="str">
        <f t="shared" si="8"/>
        <v/>
      </c>
      <c r="L86" s="137" t="str">
        <f t="shared" si="8"/>
        <v/>
      </c>
      <c r="M86" s="137" t="str">
        <f t="shared" si="8"/>
        <v/>
      </c>
      <c r="N86" s="137" t="str">
        <f t="shared" si="8"/>
        <v/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 t="str">
        <f t="shared" si="7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 t="str">
        <f t="shared" si="8"/>
        <v/>
      </c>
      <c r="I87" s="137" t="str">
        <f t="shared" si="8"/>
        <v/>
      </c>
      <c r="J87" s="137" t="str">
        <f t="shared" si="8"/>
        <v/>
      </c>
      <c r="K87" s="137" t="str">
        <f t="shared" si="8"/>
        <v/>
      </c>
      <c r="L87" s="137" t="str">
        <f t="shared" si="8"/>
        <v/>
      </c>
      <c r="M87" s="137" t="str">
        <f t="shared" si="8"/>
        <v/>
      </c>
      <c r="N87" s="137" t="str">
        <f t="shared" si="8"/>
        <v/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 t="str">
        <f t="shared" si="7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 t="str">
        <f t="shared" si="8"/>
        <v/>
      </c>
      <c r="I88" s="137" t="str">
        <f t="shared" si="8"/>
        <v/>
      </c>
      <c r="J88" s="137" t="str">
        <f t="shared" si="8"/>
        <v/>
      </c>
      <c r="K88" s="137" t="str">
        <f t="shared" si="8"/>
        <v/>
      </c>
      <c r="L88" s="137" t="str">
        <f t="shared" si="8"/>
        <v/>
      </c>
      <c r="M88" s="137" t="str">
        <f t="shared" si="8"/>
        <v/>
      </c>
      <c r="N88" s="137" t="str">
        <f t="shared" si="8"/>
        <v/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 t="str">
        <f t="shared" si="7"/>
        <v/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 t="str">
        <f t="shared" si="8"/>
        <v/>
      </c>
      <c r="I89" s="137" t="str">
        <f t="shared" si="8"/>
        <v/>
      </c>
      <c r="J89" s="137" t="str">
        <f t="shared" si="8"/>
        <v/>
      </c>
      <c r="K89" s="137" t="str">
        <f t="shared" si="8"/>
        <v/>
      </c>
      <c r="L89" s="137" t="str">
        <f t="shared" si="8"/>
        <v/>
      </c>
      <c r="M89" s="137" t="str">
        <f t="shared" si="8"/>
        <v/>
      </c>
      <c r="N89" s="137" t="str">
        <f t="shared" si="8"/>
        <v/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 t="str">
        <f t="shared" si="7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 t="str">
        <f t="shared" si="8"/>
        <v/>
      </c>
      <c r="I90" s="137" t="str">
        <f t="shared" si="8"/>
        <v/>
      </c>
      <c r="J90" s="137" t="str">
        <f t="shared" si="8"/>
        <v/>
      </c>
      <c r="K90" s="137" t="str">
        <f t="shared" si="8"/>
        <v/>
      </c>
      <c r="L90" s="137" t="str">
        <f t="shared" si="8"/>
        <v/>
      </c>
      <c r="M90" s="137" t="str">
        <f t="shared" si="8"/>
        <v/>
      </c>
      <c r="N90" s="137" t="str">
        <f t="shared" si="8"/>
        <v/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 t="str">
        <f t="shared" si="7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 t="str">
        <f t="shared" si="8"/>
        <v/>
      </c>
      <c r="I91" s="137" t="str">
        <f t="shared" si="8"/>
        <v/>
      </c>
      <c r="J91" s="137" t="str">
        <f t="shared" si="8"/>
        <v/>
      </c>
      <c r="K91" s="137" t="str">
        <f t="shared" si="8"/>
        <v/>
      </c>
      <c r="L91" s="137" t="str">
        <f t="shared" si="8"/>
        <v/>
      </c>
      <c r="M91" s="137" t="str">
        <f t="shared" si="8"/>
        <v/>
      </c>
      <c r="N91" s="137" t="str">
        <f t="shared" si="8"/>
        <v/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 t="str">
        <f t="shared" si="7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 t="str">
        <f t="shared" si="8"/>
        <v/>
      </c>
      <c r="I92" s="137" t="str">
        <f t="shared" si="8"/>
        <v/>
      </c>
      <c r="J92" s="137" t="str">
        <f t="shared" si="8"/>
        <v/>
      </c>
      <c r="K92" s="137" t="str">
        <f t="shared" si="8"/>
        <v/>
      </c>
      <c r="L92" s="137" t="str">
        <f t="shared" si="8"/>
        <v/>
      </c>
      <c r="M92" s="137" t="str">
        <f t="shared" si="8"/>
        <v/>
      </c>
      <c r="N92" s="137" t="str">
        <f t="shared" si="8"/>
        <v/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 t="str">
        <f t="shared" si="7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 t="str">
        <f t="shared" si="8"/>
        <v/>
      </c>
      <c r="I93" s="137" t="str">
        <f t="shared" si="8"/>
        <v/>
      </c>
      <c r="J93" s="137" t="str">
        <f t="shared" si="8"/>
        <v/>
      </c>
      <c r="K93" s="137" t="str">
        <f t="shared" si="8"/>
        <v/>
      </c>
      <c r="L93" s="137" t="str">
        <f t="shared" si="8"/>
        <v/>
      </c>
      <c r="M93" s="137" t="str">
        <f t="shared" si="8"/>
        <v/>
      </c>
      <c r="N93" s="137" t="str">
        <f t="shared" si="8"/>
        <v/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 t="str">
        <f t="shared" si="7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 t="str">
        <f t="shared" si="8"/>
        <v/>
      </c>
      <c r="I94" s="137" t="str">
        <f t="shared" si="8"/>
        <v/>
      </c>
      <c r="J94" s="137" t="str">
        <f t="shared" si="8"/>
        <v/>
      </c>
      <c r="K94" s="137" t="str">
        <f t="shared" si="8"/>
        <v/>
      </c>
      <c r="L94" s="137" t="str">
        <f t="shared" si="8"/>
        <v/>
      </c>
      <c r="M94" s="137" t="str">
        <f t="shared" si="8"/>
        <v/>
      </c>
      <c r="N94" s="137" t="str">
        <f t="shared" si="8"/>
        <v/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 t="str">
        <f t="shared" si="7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 t="str">
        <f t="shared" si="8"/>
        <v/>
      </c>
      <c r="I95" s="137" t="str">
        <f t="shared" si="8"/>
        <v/>
      </c>
      <c r="J95" s="137" t="str">
        <f t="shared" si="8"/>
        <v/>
      </c>
      <c r="K95" s="137" t="str">
        <f t="shared" si="8"/>
        <v/>
      </c>
      <c r="L95" s="137" t="str">
        <f t="shared" si="8"/>
        <v/>
      </c>
      <c r="M95" s="137" t="str">
        <f t="shared" si="8"/>
        <v/>
      </c>
      <c r="N95" s="137" t="str">
        <f t="shared" si="8"/>
        <v/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 t="str">
        <f t="shared" si="7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 t="str">
        <f t="shared" si="8"/>
        <v/>
      </c>
      <c r="I96" s="137" t="str">
        <f t="shared" si="8"/>
        <v/>
      </c>
      <c r="J96" s="137" t="str">
        <f t="shared" si="8"/>
        <v/>
      </c>
      <c r="K96" s="137" t="str">
        <f t="shared" si="8"/>
        <v/>
      </c>
      <c r="L96" s="137" t="str">
        <f t="shared" si="8"/>
        <v/>
      </c>
      <c r="M96" s="137" t="str">
        <f t="shared" si="8"/>
        <v/>
      </c>
      <c r="N96" s="137" t="str">
        <f t="shared" si="8"/>
        <v/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 t="str">
        <f t="shared" si="7"/>
        <v/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 t="str">
        <f t="shared" si="8"/>
        <v/>
      </c>
      <c r="I97" s="137" t="str">
        <f t="shared" si="8"/>
        <v/>
      </c>
      <c r="J97" s="137" t="str">
        <f t="shared" si="8"/>
        <v/>
      </c>
      <c r="K97" s="137" t="str">
        <f t="shared" si="8"/>
        <v/>
      </c>
      <c r="L97" s="137" t="str">
        <f t="shared" si="8"/>
        <v/>
      </c>
      <c r="M97" s="137" t="str">
        <f t="shared" si="8"/>
        <v/>
      </c>
      <c r="N97" s="137" t="str">
        <f t="shared" si="8"/>
        <v/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 t="str">
        <f t="shared" si="7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 t="str">
        <f t="shared" si="9"/>
        <v/>
      </c>
      <c r="I98" s="137" t="str">
        <f t="shared" si="9"/>
        <v/>
      </c>
      <c r="J98" s="137" t="str">
        <f t="shared" si="9"/>
        <v/>
      </c>
      <c r="K98" s="137" t="str">
        <f t="shared" si="9"/>
        <v/>
      </c>
      <c r="L98" s="137" t="str">
        <f t="shared" si="9"/>
        <v/>
      </c>
      <c r="M98" s="137" t="str">
        <f t="shared" si="9"/>
        <v/>
      </c>
      <c r="N98" s="137" t="str">
        <f t="shared" si="9"/>
        <v/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 t="str">
        <f t="shared" si="7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 t="str">
        <f t="shared" si="9"/>
        <v/>
      </c>
      <c r="I99" s="137" t="str">
        <f t="shared" si="9"/>
        <v/>
      </c>
      <c r="J99" s="137" t="str">
        <f t="shared" si="9"/>
        <v/>
      </c>
      <c r="K99" s="137" t="str">
        <f t="shared" si="9"/>
        <v/>
      </c>
      <c r="L99" s="137" t="str">
        <f t="shared" si="9"/>
        <v/>
      </c>
      <c r="M99" s="137" t="str">
        <f t="shared" si="9"/>
        <v/>
      </c>
      <c r="N99" s="137" t="str">
        <f t="shared" si="9"/>
        <v/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 t="str">
        <f t="shared" si="7"/>
        <v/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 t="str">
        <f t="shared" si="9"/>
        <v/>
      </c>
      <c r="I100" s="137" t="str">
        <f t="shared" si="9"/>
        <v/>
      </c>
      <c r="J100" s="137" t="str">
        <f t="shared" si="9"/>
        <v/>
      </c>
      <c r="K100" s="137" t="str">
        <f t="shared" si="9"/>
        <v/>
      </c>
      <c r="L100" s="137" t="str">
        <f t="shared" si="9"/>
        <v/>
      </c>
      <c r="M100" s="137" t="str">
        <f t="shared" si="9"/>
        <v/>
      </c>
      <c r="N100" s="137" t="str">
        <f t="shared" si="9"/>
        <v/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 t="str">
        <f t="shared" si="7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 t="str">
        <f t="shared" si="9"/>
        <v/>
      </c>
      <c r="I101" s="137" t="str">
        <f t="shared" si="9"/>
        <v/>
      </c>
      <c r="J101" s="137" t="str">
        <f t="shared" si="9"/>
        <v/>
      </c>
      <c r="K101" s="137" t="str">
        <f t="shared" si="9"/>
        <v/>
      </c>
      <c r="L101" s="137" t="str">
        <f t="shared" si="9"/>
        <v/>
      </c>
      <c r="M101" s="137" t="str">
        <f t="shared" si="9"/>
        <v/>
      </c>
      <c r="N101" s="137" t="str">
        <f t="shared" si="9"/>
        <v/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 t="str">
        <f t="shared" si="7"/>
        <v/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 t="str">
        <f t="shared" si="9"/>
        <v/>
      </c>
      <c r="I102" s="137" t="str">
        <f t="shared" si="9"/>
        <v/>
      </c>
      <c r="J102" s="137" t="str">
        <f t="shared" si="9"/>
        <v/>
      </c>
      <c r="K102" s="137" t="str">
        <f t="shared" si="9"/>
        <v/>
      </c>
      <c r="L102" s="137" t="str">
        <f t="shared" si="9"/>
        <v/>
      </c>
      <c r="M102" s="137" t="str">
        <f t="shared" si="9"/>
        <v/>
      </c>
      <c r="N102" s="137" t="str">
        <f t="shared" si="9"/>
        <v/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 t="str">
        <f t="shared" si="7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7.9</v>
      </c>
      <c r="G103" s="137">
        <f t="shared" si="9"/>
        <v>8</v>
      </c>
      <c r="H103" s="137">
        <f t="shared" si="9"/>
        <v>7.6</v>
      </c>
      <c r="I103" s="137">
        <f t="shared" si="9"/>
        <v>9.1</v>
      </c>
      <c r="J103" s="137">
        <f t="shared" si="9"/>
        <v>8.1999999999999993</v>
      </c>
      <c r="K103" s="137">
        <f t="shared" si="9"/>
        <v>6.9</v>
      </c>
      <c r="L103" s="137">
        <f t="shared" si="9"/>
        <v>8.1999999999999993</v>
      </c>
      <c r="M103" s="137">
        <f t="shared" si="9"/>
        <v>6.9</v>
      </c>
      <c r="N103" s="137">
        <f t="shared" si="9"/>
        <v>7.5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7.8111111111111091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 t="str">
        <f t="shared" si="9"/>
        <v/>
      </c>
      <c r="I104" s="137" t="str">
        <f t="shared" si="9"/>
        <v/>
      </c>
      <c r="J104" s="137" t="str">
        <f t="shared" si="9"/>
        <v/>
      </c>
      <c r="K104" s="137" t="str">
        <f t="shared" si="9"/>
        <v/>
      </c>
      <c r="L104" s="137" t="str">
        <f t="shared" si="9"/>
        <v/>
      </c>
      <c r="M104" s="137" t="str">
        <f t="shared" si="9"/>
        <v/>
      </c>
      <c r="N104" s="137" t="str">
        <f t="shared" si="9"/>
        <v/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 t="str">
        <f t="shared" si="7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 t="str">
        <f t="shared" si="9"/>
        <v/>
      </c>
      <c r="I105" s="137" t="str">
        <f t="shared" si="9"/>
        <v/>
      </c>
      <c r="J105" s="137" t="str">
        <f t="shared" si="9"/>
        <v/>
      </c>
      <c r="K105" s="137" t="str">
        <f t="shared" si="9"/>
        <v/>
      </c>
      <c r="L105" s="137" t="str">
        <f t="shared" si="9"/>
        <v/>
      </c>
      <c r="M105" s="137" t="str">
        <f t="shared" si="9"/>
        <v/>
      </c>
      <c r="N105" s="137" t="str">
        <f t="shared" si="9"/>
        <v/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 t="str">
        <f t="shared" si="7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 t="str">
        <f t="shared" si="9"/>
        <v/>
      </c>
      <c r="I106" s="137" t="str">
        <f t="shared" si="9"/>
        <v/>
      </c>
      <c r="J106" s="137" t="str">
        <f t="shared" si="9"/>
        <v/>
      </c>
      <c r="K106" s="137" t="str">
        <f t="shared" si="9"/>
        <v/>
      </c>
      <c r="L106" s="137" t="str">
        <f t="shared" si="9"/>
        <v/>
      </c>
      <c r="M106" s="137" t="str">
        <f t="shared" si="9"/>
        <v/>
      </c>
      <c r="N106" s="137" t="str">
        <f t="shared" si="9"/>
        <v/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 t="str">
        <f t="shared" si="7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 t="str">
        <f t="shared" si="9"/>
        <v/>
      </c>
      <c r="I107" s="137" t="str">
        <f t="shared" si="9"/>
        <v/>
      </c>
      <c r="J107" s="137" t="str">
        <f t="shared" si="9"/>
        <v/>
      </c>
      <c r="K107" s="137" t="str">
        <f t="shared" si="9"/>
        <v/>
      </c>
      <c r="L107" s="137" t="str">
        <f t="shared" si="9"/>
        <v/>
      </c>
      <c r="M107" s="137" t="str">
        <f t="shared" si="9"/>
        <v/>
      </c>
      <c r="N107" s="137" t="str">
        <f t="shared" si="9"/>
        <v/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 t="str">
        <f t="shared" si="7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 t="str">
        <f t="shared" si="9"/>
        <v/>
      </c>
      <c r="I108" s="137" t="str">
        <f t="shared" si="9"/>
        <v/>
      </c>
      <c r="J108" s="137" t="str">
        <f t="shared" si="9"/>
        <v/>
      </c>
      <c r="K108" s="137" t="str">
        <f t="shared" si="9"/>
        <v/>
      </c>
      <c r="L108" s="137" t="str">
        <f t="shared" si="9"/>
        <v/>
      </c>
      <c r="M108" s="137" t="str">
        <f t="shared" si="9"/>
        <v/>
      </c>
      <c r="N108" s="137" t="str">
        <f t="shared" si="9"/>
        <v/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 t="str">
        <f t="shared" si="7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 t="str">
        <f t="shared" si="9"/>
        <v/>
      </c>
      <c r="I109" s="137" t="str">
        <f t="shared" si="9"/>
        <v/>
      </c>
      <c r="J109" s="137" t="str">
        <f t="shared" si="9"/>
        <v/>
      </c>
      <c r="K109" s="137" t="str">
        <f t="shared" si="9"/>
        <v/>
      </c>
      <c r="L109" s="137" t="str">
        <f t="shared" si="9"/>
        <v/>
      </c>
      <c r="M109" s="137" t="str">
        <f t="shared" si="9"/>
        <v/>
      </c>
      <c r="N109" s="137" t="str">
        <f t="shared" si="9"/>
        <v/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 t="str">
        <f t="shared" si="7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 t="str">
        <f t="shared" si="9"/>
        <v/>
      </c>
      <c r="I110" s="137" t="str">
        <f t="shared" si="9"/>
        <v/>
      </c>
      <c r="J110" s="137" t="str">
        <f t="shared" si="9"/>
        <v/>
      </c>
      <c r="K110" s="137" t="str">
        <f t="shared" si="9"/>
        <v/>
      </c>
      <c r="L110" s="137" t="str">
        <f t="shared" si="9"/>
        <v/>
      </c>
      <c r="M110" s="137" t="str">
        <f t="shared" si="9"/>
        <v/>
      </c>
      <c r="N110" s="137" t="str">
        <f t="shared" si="9"/>
        <v/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 t="str">
        <f t="shared" si="7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0.3</v>
      </c>
      <c r="H111" s="137">
        <f t="shared" si="9"/>
        <v>0.3</v>
      </c>
      <c r="I111" s="137">
        <f t="shared" si="9"/>
        <v>0.5</v>
      </c>
      <c r="J111" s="137">
        <f t="shared" si="9"/>
        <v>0.6</v>
      </c>
      <c r="K111" s="137">
        <f t="shared" si="9"/>
        <v>0.6</v>
      </c>
      <c r="L111" s="137">
        <f t="shared" si="9"/>
        <v>0.5</v>
      </c>
      <c r="M111" s="137">
        <f t="shared" si="9"/>
        <v>0.5</v>
      </c>
      <c r="N111" s="137">
        <f t="shared" si="9"/>
        <v>0.4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0.44444444444444442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7.27</v>
      </c>
      <c r="G112" s="137">
        <f t="shared" si="9"/>
        <v>7.3</v>
      </c>
      <c r="H112" s="137">
        <f t="shared" si="9"/>
        <v>7.4</v>
      </c>
      <c r="I112" s="137">
        <f t="shared" si="9"/>
        <v>7.41</v>
      </c>
      <c r="J112" s="137">
        <f t="shared" si="9"/>
        <v>7.6</v>
      </c>
      <c r="K112" s="137">
        <f t="shared" si="9"/>
        <v>7.41</v>
      </c>
      <c r="L112" s="137">
        <f t="shared" si="9"/>
        <v>7.61</v>
      </c>
      <c r="M112" s="137">
        <f t="shared" si="9"/>
        <v>7.51</v>
      </c>
      <c r="N112" s="137">
        <f t="shared" si="9"/>
        <v>7.53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7.448888888888888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0.3</v>
      </c>
      <c r="G117" s="125">
        <f t="shared" si="10"/>
        <v>0.4</v>
      </c>
      <c r="H117" s="125">
        <f t="shared" si="10"/>
        <v>0.4</v>
      </c>
      <c r="I117" s="125">
        <f t="shared" si="10"/>
        <v>0.5</v>
      </c>
      <c r="J117" s="125">
        <f t="shared" si="10"/>
        <v>0.2</v>
      </c>
      <c r="K117" s="125">
        <f t="shared" si="10"/>
        <v>0.3</v>
      </c>
      <c r="L117" s="125">
        <f t="shared" si="10"/>
        <v>0.5</v>
      </c>
      <c r="M117" s="125">
        <f t="shared" si="10"/>
        <v>0.6</v>
      </c>
      <c r="N117" s="125">
        <f t="shared" si="10"/>
        <v>0.4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7" priority="3" stopIfTrue="1" operator="equal">
      <formula>""</formula>
    </cfRule>
  </conditionalFormatting>
  <conditionalFormatting sqref="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240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208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173">
        <v>45385</v>
      </c>
      <c r="G4" s="31">
        <v>45420</v>
      </c>
      <c r="H4" s="174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13.5</v>
      </c>
      <c r="G5" s="35">
        <v>17.5</v>
      </c>
      <c r="H5" s="35">
        <v>23</v>
      </c>
      <c r="I5" s="35">
        <v>24</v>
      </c>
      <c r="J5" s="35">
        <v>29</v>
      </c>
      <c r="K5" s="35">
        <v>26</v>
      </c>
      <c r="L5" s="35">
        <v>23</v>
      </c>
      <c r="M5" s="35">
        <v>16</v>
      </c>
      <c r="N5" s="35">
        <v>10</v>
      </c>
      <c r="O5" s="35"/>
      <c r="P5" s="35"/>
      <c r="Q5" s="36"/>
      <c r="R5" s="37">
        <v>10</v>
      </c>
      <c r="S5" s="37">
        <v>29</v>
      </c>
      <c r="T5" s="37">
        <v>20.222222222222221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12.5</v>
      </c>
      <c r="H6" s="43">
        <v>22</v>
      </c>
      <c r="I6" s="43">
        <v>25</v>
      </c>
      <c r="J6" s="43">
        <v>30</v>
      </c>
      <c r="K6" s="43">
        <v>26</v>
      </c>
      <c r="L6" s="43">
        <v>24</v>
      </c>
      <c r="M6" s="43">
        <v>15</v>
      </c>
      <c r="N6" s="43">
        <v>9</v>
      </c>
      <c r="O6" s="43"/>
      <c r="P6" s="43"/>
      <c r="Q6" s="44"/>
      <c r="R6" s="145">
        <v>9</v>
      </c>
      <c r="S6" s="146">
        <v>30</v>
      </c>
      <c r="T6" s="45">
        <v>19.5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61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61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61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61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61"/>
      <c r="N13" s="69" t="s">
        <v>40</v>
      </c>
      <c r="O13" s="62"/>
      <c r="P13" s="62"/>
      <c r="Q13" s="63"/>
      <c r="R13" s="76" t="s">
        <v>217</v>
      </c>
      <c r="S13" s="77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61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61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61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0.41</v>
      </c>
      <c r="I17" s="61"/>
      <c r="J17" s="61"/>
      <c r="K17" s="83">
        <v>0.55000000000000004</v>
      </c>
      <c r="L17" s="61"/>
      <c r="M17" s="61"/>
      <c r="N17" s="83">
        <v>0.46</v>
      </c>
      <c r="O17" s="62"/>
      <c r="P17" s="62"/>
      <c r="Q17" s="63"/>
      <c r="R17" s="84">
        <v>0.41</v>
      </c>
      <c r="S17" s="85">
        <v>0.55000000000000004</v>
      </c>
      <c r="T17" s="86">
        <v>0.47333333333333333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0.41</v>
      </c>
      <c r="AA17" s="19">
        <f t="shared" si="4"/>
        <v>0.55000000000000004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69" t="s">
        <v>230</v>
      </c>
      <c r="I18" s="61"/>
      <c r="J18" s="61"/>
      <c r="K18" s="69" t="s">
        <v>230</v>
      </c>
      <c r="L18" s="61"/>
      <c r="M18" s="61"/>
      <c r="N18" s="69" t="s">
        <v>60</v>
      </c>
      <c r="O18" s="62"/>
      <c r="P18" s="62"/>
      <c r="Q18" s="63"/>
      <c r="R18" s="92" t="s">
        <v>230</v>
      </c>
      <c r="S18" s="94" t="s">
        <v>230</v>
      </c>
      <c r="T18" s="86" t="s">
        <v>230</v>
      </c>
      <c r="V18" s="19" t="s">
        <v>60</v>
      </c>
      <c r="W18" s="19">
        <f t="shared" si="0"/>
        <v>3</v>
      </c>
      <c r="X18" s="19">
        <f t="shared" si="1"/>
        <v>9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61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61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61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61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61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61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61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61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0.1</v>
      </c>
      <c r="L27" s="61"/>
      <c r="M27" s="61"/>
      <c r="N27" s="83">
        <v>0.1</v>
      </c>
      <c r="O27" s="62"/>
      <c r="P27" s="62"/>
      <c r="Q27" s="63"/>
      <c r="R27" s="92" t="s">
        <v>222</v>
      </c>
      <c r="S27" s="85">
        <v>0.1</v>
      </c>
      <c r="T27" s="86">
        <v>6.6666666666666666E-2</v>
      </c>
      <c r="V27" s="19" t="s">
        <v>83</v>
      </c>
      <c r="W27" s="19">
        <f t="shared" si="0"/>
        <v>1</v>
      </c>
      <c r="X27" s="19">
        <f t="shared" si="1"/>
        <v>9</v>
      </c>
      <c r="Y27" s="19">
        <f t="shared" si="2"/>
        <v>2</v>
      </c>
      <c r="Z27" s="19">
        <f t="shared" si="3"/>
        <v>0.1</v>
      </c>
      <c r="AA27" s="19">
        <f t="shared" si="4"/>
        <v>0.1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61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5.0000000000000001E-3</v>
      </c>
      <c r="I29" s="61"/>
      <c r="J29" s="61"/>
      <c r="K29" s="79">
        <v>7.0000000000000001E-3</v>
      </c>
      <c r="L29" s="61"/>
      <c r="M29" s="61"/>
      <c r="N29" s="79">
        <v>8.0000000000000002E-3</v>
      </c>
      <c r="O29" s="62"/>
      <c r="P29" s="62"/>
      <c r="Q29" s="63"/>
      <c r="R29" s="80">
        <v>5.0000000000000001E-3</v>
      </c>
      <c r="S29" s="81">
        <v>8.0000000000000002E-3</v>
      </c>
      <c r="T29" s="78">
        <v>6.6666666666666671E-3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2"/>
        <v>3</v>
      </c>
      <c r="Z29" s="19">
        <f t="shared" si="3"/>
        <v>5.0000000000000001E-3</v>
      </c>
      <c r="AA29" s="19">
        <f t="shared" si="4"/>
        <v>8.0000000000000002E-3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9" t="s">
        <v>223</v>
      </c>
      <c r="I30" s="61"/>
      <c r="J30" s="61"/>
      <c r="K30" s="79">
        <v>3.0000000000000001E-3</v>
      </c>
      <c r="L30" s="61"/>
      <c r="M30" s="61"/>
      <c r="N30" s="79">
        <v>4.0000000000000001E-3</v>
      </c>
      <c r="O30" s="62"/>
      <c r="P30" s="62"/>
      <c r="Q30" s="63"/>
      <c r="R30" s="76" t="s">
        <v>223</v>
      </c>
      <c r="S30" s="81">
        <v>4.0000000000000001E-3</v>
      </c>
      <c r="T30" s="78" t="s">
        <v>223</v>
      </c>
      <c r="V30" s="19" t="s">
        <v>90</v>
      </c>
      <c r="W30" s="19">
        <f t="shared" si="0"/>
        <v>1</v>
      </c>
      <c r="X30" s="19">
        <f t="shared" si="1"/>
        <v>9</v>
      </c>
      <c r="Y30" s="19">
        <f t="shared" si="2"/>
        <v>2</v>
      </c>
      <c r="Z30" s="19">
        <f t="shared" si="3"/>
        <v>3.0000000000000001E-3</v>
      </c>
      <c r="AA30" s="19">
        <f t="shared" si="4"/>
        <v>4.0000000000000001E-3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9" t="s">
        <v>217</v>
      </c>
      <c r="I31" s="61"/>
      <c r="J31" s="61"/>
      <c r="K31" s="69" t="s">
        <v>217</v>
      </c>
      <c r="L31" s="61"/>
      <c r="M31" s="61"/>
      <c r="N31" s="69" t="s">
        <v>40</v>
      </c>
      <c r="O31" s="62"/>
      <c r="P31" s="62"/>
      <c r="Q31" s="63"/>
      <c r="R31" s="76" t="s">
        <v>217</v>
      </c>
      <c r="S31" s="77" t="s">
        <v>217</v>
      </c>
      <c r="T31" s="78" t="s">
        <v>217</v>
      </c>
      <c r="V31" s="19" t="s">
        <v>40</v>
      </c>
      <c r="W31" s="19">
        <f t="shared" si="0"/>
        <v>3</v>
      </c>
      <c r="X31" s="19">
        <f t="shared" si="1"/>
        <v>9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61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7.0000000000000001E-3</v>
      </c>
      <c r="I33" s="61"/>
      <c r="J33" s="61"/>
      <c r="K33" s="79">
        <v>0.01</v>
      </c>
      <c r="L33" s="61"/>
      <c r="M33" s="61"/>
      <c r="N33" s="79">
        <v>0.01</v>
      </c>
      <c r="O33" s="62"/>
      <c r="P33" s="62"/>
      <c r="Q33" s="63"/>
      <c r="R33" s="80">
        <v>7.0000000000000001E-3</v>
      </c>
      <c r="S33" s="81">
        <v>0.01</v>
      </c>
      <c r="T33" s="78">
        <v>9.0000000000000011E-3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7.0000000000000001E-3</v>
      </c>
      <c r="AA33" s="19">
        <f t="shared" si="4"/>
        <v>0.01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69" t="s">
        <v>223</v>
      </c>
      <c r="I34" s="61"/>
      <c r="J34" s="61"/>
      <c r="K34" s="79">
        <v>4.0000000000000001E-3</v>
      </c>
      <c r="L34" s="61"/>
      <c r="M34" s="61"/>
      <c r="N34" s="79">
        <v>6.0000000000000001E-3</v>
      </c>
      <c r="O34" s="62"/>
      <c r="P34" s="62"/>
      <c r="Q34" s="63"/>
      <c r="R34" s="76" t="s">
        <v>223</v>
      </c>
      <c r="S34" s="81">
        <v>6.0000000000000001E-3</v>
      </c>
      <c r="T34" s="78">
        <v>3.3333333333333335E-3</v>
      </c>
      <c r="V34" s="19" t="s">
        <v>90</v>
      </c>
      <c r="W34" s="19">
        <f t="shared" si="0"/>
        <v>1</v>
      </c>
      <c r="X34" s="19">
        <f t="shared" si="1"/>
        <v>9</v>
      </c>
      <c r="Y34" s="19">
        <f t="shared" si="2"/>
        <v>2</v>
      </c>
      <c r="Z34" s="19">
        <f t="shared" si="3"/>
        <v>4.0000000000000001E-3</v>
      </c>
      <c r="AA34" s="19">
        <f t="shared" si="4"/>
        <v>6.0000000000000001E-3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2E-3</v>
      </c>
      <c r="I35" s="61"/>
      <c r="J35" s="61"/>
      <c r="K35" s="79">
        <v>3.0000000000000001E-3</v>
      </c>
      <c r="L35" s="61"/>
      <c r="M35" s="61"/>
      <c r="N35" s="79">
        <v>2E-3</v>
      </c>
      <c r="O35" s="62"/>
      <c r="P35" s="62"/>
      <c r="Q35" s="63"/>
      <c r="R35" s="80">
        <v>2E-3</v>
      </c>
      <c r="S35" s="81">
        <v>3.0000000000000001E-3</v>
      </c>
      <c r="T35" s="78">
        <v>2.3333333333333335E-3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2E-3</v>
      </c>
      <c r="AA35" s="19">
        <f t="shared" si="4"/>
        <v>3.0000000000000001E-3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61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61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61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83">
        <v>0.02</v>
      </c>
      <c r="I39" s="61"/>
      <c r="J39" s="61"/>
      <c r="K39" s="83">
        <v>0.03</v>
      </c>
      <c r="L39" s="61"/>
      <c r="M39" s="61"/>
      <c r="N39" s="83">
        <v>7.0000000000000007E-2</v>
      </c>
      <c r="O39" s="62"/>
      <c r="P39" s="62"/>
      <c r="Q39" s="63"/>
      <c r="R39" s="84">
        <v>0.02</v>
      </c>
      <c r="S39" s="85">
        <v>7.0000000000000007E-2</v>
      </c>
      <c r="T39" s="86">
        <v>0.04</v>
      </c>
      <c r="V39" s="19" t="s">
        <v>106</v>
      </c>
      <c r="W39" s="19">
        <f t="shared" si="0"/>
        <v>0</v>
      </c>
      <c r="X39" s="19">
        <f t="shared" si="1"/>
        <v>9</v>
      </c>
      <c r="Y39" s="19">
        <f t="shared" si="2"/>
        <v>3</v>
      </c>
      <c r="Z39" s="19">
        <f t="shared" si="3"/>
        <v>0.02</v>
      </c>
      <c r="AA39" s="19">
        <f t="shared" si="4"/>
        <v>7.0000000000000007E-2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61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61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4.4000000000000004</v>
      </c>
      <c r="I42" s="61"/>
      <c r="J42" s="61"/>
      <c r="K42" s="95">
        <v>4.5999999999999996</v>
      </c>
      <c r="L42" s="61"/>
      <c r="M42" s="61"/>
      <c r="N42" s="95">
        <v>4.5999999999999996</v>
      </c>
      <c r="O42" s="62"/>
      <c r="P42" s="62"/>
      <c r="Q42" s="63"/>
      <c r="R42" s="96">
        <v>4.4000000000000004</v>
      </c>
      <c r="S42" s="97">
        <v>4.5999999999999996</v>
      </c>
      <c r="T42" s="90">
        <v>4.5333333333333332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4.4000000000000004</v>
      </c>
      <c r="AA42" s="19">
        <f t="shared" si="4"/>
        <v>4.5999999999999996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61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8.1</v>
      </c>
      <c r="G44" s="95">
        <v>8.1</v>
      </c>
      <c r="H44" s="95">
        <v>7.4</v>
      </c>
      <c r="I44" s="95">
        <v>6.8</v>
      </c>
      <c r="J44" s="95">
        <v>7.8</v>
      </c>
      <c r="K44" s="95">
        <v>7.1</v>
      </c>
      <c r="L44" s="95">
        <v>7.4</v>
      </c>
      <c r="M44" s="95">
        <v>7.5</v>
      </c>
      <c r="N44" s="95">
        <v>7.3</v>
      </c>
      <c r="O44" s="62"/>
      <c r="P44" s="62"/>
      <c r="Q44" s="63"/>
      <c r="R44" s="96">
        <v>6.8</v>
      </c>
      <c r="S44" s="97">
        <v>8.1</v>
      </c>
      <c r="T44" s="90">
        <v>7.5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6.8</v>
      </c>
      <c r="AA44" s="19">
        <f t="shared" si="4"/>
        <v>8.1</v>
      </c>
      <c r="AC44" s="19">
        <v>0.2</v>
      </c>
    </row>
    <row r="45" spans="1:29" ht="13.5" customHeight="1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 ph="1"/>
      <c r="G45" s="61"/>
      <c r="H45" s="61">
        <v>41</v>
      </c>
      <c r="I45" s="61"/>
      <c r="J45" s="61"/>
      <c r="K45" s="61">
        <v>39</v>
      </c>
      <c r="L45" s="61"/>
      <c r="M45" s="61"/>
      <c r="N45" s="61">
        <v>43</v>
      </c>
      <c r="O45" s="62"/>
      <c r="P45" s="62"/>
      <c r="Q45" s="63"/>
      <c r="R45" s="99">
        <v>39</v>
      </c>
      <c r="S45" s="100">
        <v>43</v>
      </c>
      <c r="T45" s="101">
        <v>41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39</v>
      </c>
      <c r="AA45" s="19">
        <f t="shared" si="4"/>
        <v>43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60</v>
      </c>
      <c r="I46" s="61"/>
      <c r="J46" s="61"/>
      <c r="K46" s="61">
        <v>64</v>
      </c>
      <c r="L46" s="61"/>
      <c r="M46" s="61"/>
      <c r="N46" s="61">
        <v>65</v>
      </c>
      <c r="O46" s="62"/>
      <c r="P46" s="62"/>
      <c r="Q46" s="63"/>
      <c r="R46" s="99">
        <v>60</v>
      </c>
      <c r="S46" s="100">
        <v>65</v>
      </c>
      <c r="T46" s="101">
        <v>63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60</v>
      </c>
      <c r="AA46" s="19">
        <f t="shared" si="4"/>
        <v>65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61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166">
        <v>1.9999999999999999E-6</v>
      </c>
      <c r="I48" s="166">
        <v>3.0000000000000001E-6</v>
      </c>
      <c r="J48" s="166">
        <v>5.0000000000000004E-6</v>
      </c>
      <c r="K48" s="166">
        <v>3.0000000000000001E-6</v>
      </c>
      <c r="L48" s="61"/>
      <c r="M48" s="61"/>
      <c r="N48" s="69" t="s">
        <v>132</v>
      </c>
      <c r="O48" s="62"/>
      <c r="P48" s="62"/>
      <c r="Q48" s="63"/>
      <c r="R48" s="102" t="s">
        <v>132</v>
      </c>
      <c r="S48" s="171">
        <v>5.0000000000000004E-6</v>
      </c>
      <c r="T48" s="104">
        <v>2.5999999999999997E-6</v>
      </c>
      <c r="V48" s="19" t="s">
        <v>132</v>
      </c>
      <c r="W48" s="19">
        <f t="shared" si="0"/>
        <v>1</v>
      </c>
      <c r="X48" s="19">
        <f t="shared" si="1"/>
        <v>7</v>
      </c>
      <c r="Y48" s="19">
        <f t="shared" si="2"/>
        <v>4</v>
      </c>
      <c r="Z48" s="19">
        <f t="shared" si="3"/>
        <v>1.9999999999999999E-6</v>
      </c>
      <c r="AA48" s="19">
        <f t="shared" si="4"/>
        <v>5.0000000000000004E-6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166">
        <v>9.9999999999999995E-7</v>
      </c>
      <c r="K49" s="69" t="s">
        <v>228</v>
      </c>
      <c r="L49" s="61"/>
      <c r="M49" s="61"/>
      <c r="N49" s="69" t="s">
        <v>132</v>
      </c>
      <c r="O49" s="62"/>
      <c r="P49" s="62"/>
      <c r="Q49" s="63"/>
      <c r="R49" s="102" t="s">
        <v>228</v>
      </c>
      <c r="S49" s="171">
        <v>9.9999999999999995E-7</v>
      </c>
      <c r="T49" s="104" t="s">
        <v>228</v>
      </c>
      <c r="V49" s="19" t="s">
        <v>132</v>
      </c>
      <c r="W49" s="19">
        <f t="shared" si="0"/>
        <v>4</v>
      </c>
      <c r="X49" s="19">
        <f t="shared" si="1"/>
        <v>7</v>
      </c>
      <c r="Y49" s="19">
        <f t="shared" si="2"/>
        <v>1</v>
      </c>
      <c r="Z49" s="19">
        <f t="shared" si="3"/>
        <v>9.9999999999999995E-7</v>
      </c>
      <c r="AA49" s="19">
        <f t="shared" si="4"/>
        <v>9.9999999999999995E-7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61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61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72" t="s">
        <v>198</v>
      </c>
      <c r="G52" s="95">
        <v>0.5</v>
      </c>
      <c r="H52" s="69" t="s">
        <v>198</v>
      </c>
      <c r="I52" s="95">
        <v>0.5</v>
      </c>
      <c r="J52" s="95">
        <v>0.8</v>
      </c>
      <c r="K52" s="95">
        <v>0.4</v>
      </c>
      <c r="L52" s="95">
        <v>0.3</v>
      </c>
      <c r="M52" s="95">
        <v>0.4</v>
      </c>
      <c r="N52" s="69" t="s">
        <v>142</v>
      </c>
      <c r="O52" s="62"/>
      <c r="P52" s="62"/>
      <c r="Q52" s="63"/>
      <c r="R52" s="88" t="s">
        <v>198</v>
      </c>
      <c r="S52" s="97">
        <v>0.8</v>
      </c>
      <c r="T52" s="90">
        <v>0.32222222222222219</v>
      </c>
      <c r="V52" s="19" t="s">
        <v>142</v>
      </c>
      <c r="W52" s="19">
        <f t="shared" si="0"/>
        <v>3</v>
      </c>
      <c r="X52" s="19">
        <f t="shared" si="1"/>
        <v>3</v>
      </c>
      <c r="Y52" s="19">
        <f t="shared" si="2"/>
        <v>6</v>
      </c>
      <c r="Z52" s="19">
        <f t="shared" si="3"/>
        <v>0.3</v>
      </c>
      <c r="AA52" s="19">
        <f t="shared" si="4"/>
        <v>0.8</v>
      </c>
      <c r="AC52" s="175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7.42</v>
      </c>
      <c r="G53" s="83">
        <v>7.33</v>
      </c>
      <c r="H53" s="83">
        <v>7.52</v>
      </c>
      <c r="I53" s="83">
        <v>7.3</v>
      </c>
      <c r="J53" s="83">
        <v>7.5</v>
      </c>
      <c r="K53" s="83">
        <v>7.49</v>
      </c>
      <c r="L53" s="83">
        <v>7.57</v>
      </c>
      <c r="M53" s="83">
        <v>7.49</v>
      </c>
      <c r="N53" s="83">
        <v>7.73</v>
      </c>
      <c r="O53" s="62"/>
      <c r="P53" s="62"/>
      <c r="Q53" s="63"/>
      <c r="R53" s="84">
        <v>7.3</v>
      </c>
      <c r="S53" s="85">
        <v>7.73</v>
      </c>
      <c r="T53" s="86">
        <v>7.4833333333333343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7.3</v>
      </c>
      <c r="AA53" s="19">
        <f t="shared" si="4"/>
        <v>7.73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0.5</v>
      </c>
      <c r="G58" s="124">
        <v>0.4</v>
      </c>
      <c r="H58" s="124">
        <v>0.3</v>
      </c>
      <c r="I58" s="124">
        <v>0.4</v>
      </c>
      <c r="J58" s="124">
        <v>0.2</v>
      </c>
      <c r="K58" s="124">
        <v>0.6</v>
      </c>
      <c r="L58" s="124">
        <v>0.6</v>
      </c>
      <c r="M58" s="124">
        <v>0.5</v>
      </c>
      <c r="N58" s="124">
        <v>0.6</v>
      </c>
      <c r="O58" s="125"/>
      <c r="P58" s="125"/>
      <c r="Q58" s="126"/>
      <c r="R58" s="127">
        <v>0.2</v>
      </c>
      <c r="S58" s="128">
        <v>0.6</v>
      </c>
      <c r="T58" s="129">
        <v>0.45555555555555549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0.2</v>
      </c>
      <c r="AA58" s="19">
        <f t="shared" si="4"/>
        <v>0.6</v>
      </c>
      <c r="AC58" s="19">
        <v>1</v>
      </c>
    </row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17.5</v>
      </c>
      <c r="H64" s="35">
        <f t="shared" si="5"/>
        <v>23</v>
      </c>
      <c r="I64" s="35">
        <f t="shared" si="5"/>
        <v>24</v>
      </c>
      <c r="J64" s="35">
        <f t="shared" si="5"/>
        <v>29</v>
      </c>
      <c r="K64" s="35">
        <f t="shared" si="5"/>
        <v>26</v>
      </c>
      <c r="L64" s="35">
        <f t="shared" si="5"/>
        <v>23</v>
      </c>
      <c r="M64" s="35">
        <f t="shared" si="5"/>
        <v>16</v>
      </c>
      <c r="N64" s="35">
        <f t="shared" si="5"/>
        <v>10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15.166666666666666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12.5</v>
      </c>
      <c r="H65" s="35">
        <f t="shared" si="5"/>
        <v>22</v>
      </c>
      <c r="I65" s="35">
        <f t="shared" si="5"/>
        <v>25</v>
      </c>
      <c r="J65" s="35">
        <f t="shared" si="5"/>
        <v>30</v>
      </c>
      <c r="K65" s="35">
        <f t="shared" si="5"/>
        <v>26</v>
      </c>
      <c r="L65" s="35">
        <f t="shared" si="5"/>
        <v>24</v>
      </c>
      <c r="M65" s="35">
        <f t="shared" si="5"/>
        <v>15</v>
      </c>
      <c r="N65" s="35">
        <f t="shared" si="5"/>
        <v>9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14.625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0.41</v>
      </c>
      <c r="I76" s="137" t="str">
        <f t="shared" si="6"/>
        <v/>
      </c>
      <c r="J76" s="137" t="str">
        <f t="shared" si="6"/>
        <v/>
      </c>
      <c r="K76" s="137">
        <f t="shared" si="6"/>
        <v>0.55000000000000004</v>
      </c>
      <c r="L76" s="137" t="str">
        <f t="shared" si="6"/>
        <v/>
      </c>
      <c r="M76" s="137" t="str">
        <f t="shared" si="6"/>
        <v/>
      </c>
      <c r="N76" s="137">
        <f t="shared" si="6"/>
        <v>0.46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0.47333333333333333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 t="str">
        <f t="shared" si="6"/>
        <v/>
      </c>
      <c r="J77" s="137" t="str">
        <f t="shared" si="6"/>
        <v/>
      </c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5.000000000000001E-2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</v>
      </c>
      <c r="L86" s="137" t="str">
        <f t="shared" si="8"/>
        <v/>
      </c>
      <c r="M86" s="137" t="str">
        <f t="shared" si="8"/>
        <v/>
      </c>
      <c r="N86" s="137">
        <f t="shared" si="8"/>
        <v>0.1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8.666666666666667E-2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5.0000000000000001E-3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7.0000000000000001E-3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8.0000000000000002E-3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6.6666666666666671E-3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4.0000000000000001E-3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3.3333333333333335E-3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7.0000000000000001E-3</v>
      </c>
      <c r="I92" s="137" t="str">
        <f t="shared" si="8"/>
        <v/>
      </c>
      <c r="J92" s="137" t="str">
        <f t="shared" si="8"/>
        <v/>
      </c>
      <c r="K92" s="137">
        <f t="shared" si="8"/>
        <v>0.01</v>
      </c>
      <c r="L92" s="137" t="str">
        <f t="shared" si="8"/>
        <v/>
      </c>
      <c r="M92" s="137" t="str">
        <f t="shared" si="8"/>
        <v/>
      </c>
      <c r="N92" s="137">
        <f t="shared" si="8"/>
        <v>0.01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9.0000000000000011E-3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4.0000000000000001E-3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6.0000000000000001E-3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4.333333333333334E-3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2E-3</v>
      </c>
      <c r="I94" s="137" t="str">
        <f t="shared" si="8"/>
        <v/>
      </c>
      <c r="J94" s="137" t="str">
        <f t="shared" si="8"/>
        <v/>
      </c>
      <c r="K94" s="137">
        <f t="shared" si="8"/>
        <v>3.0000000000000001E-3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2.3333333333333335E-3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1" si="9">IF(F39="","",IF(F39=$V39,$AC39,F39))</f>
        <v/>
      </c>
      <c r="G98" s="137" t="str">
        <f t="shared" si="9"/>
        <v/>
      </c>
      <c r="H98" s="137">
        <f t="shared" si="9"/>
        <v>0.02</v>
      </c>
      <c r="I98" s="137" t="str">
        <f t="shared" si="9"/>
        <v/>
      </c>
      <c r="J98" s="137" t="str">
        <f t="shared" si="9"/>
        <v/>
      </c>
      <c r="K98" s="137">
        <f t="shared" si="9"/>
        <v>0.03</v>
      </c>
      <c r="L98" s="137" t="str">
        <f t="shared" si="9"/>
        <v/>
      </c>
      <c r="M98" s="137" t="str">
        <f t="shared" si="9"/>
        <v/>
      </c>
      <c r="N98" s="137">
        <f t="shared" si="9"/>
        <v>7.0000000000000007E-2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0.04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4.4000000000000004</v>
      </c>
      <c r="I101" s="137" t="str">
        <f t="shared" si="9"/>
        <v/>
      </c>
      <c r="J101" s="137" t="str">
        <f t="shared" si="9"/>
        <v/>
      </c>
      <c r="K101" s="137">
        <f t="shared" si="9"/>
        <v>4.5999999999999996</v>
      </c>
      <c r="L101" s="137" t="str">
        <f t="shared" si="9"/>
        <v/>
      </c>
      <c r="M101" s="137" t="str">
        <f t="shared" si="9"/>
        <v/>
      </c>
      <c r="N101" s="137">
        <f t="shared" si="9"/>
        <v>4.5999999999999996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4.5333333333333332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8.1</v>
      </c>
      <c r="G103" s="137">
        <f t="shared" si="9"/>
        <v>8.1</v>
      </c>
      <c r="H103" s="137">
        <f t="shared" si="9"/>
        <v>7.4</v>
      </c>
      <c r="I103" s="137">
        <f t="shared" si="9"/>
        <v>6.8</v>
      </c>
      <c r="J103" s="137">
        <f t="shared" si="9"/>
        <v>7.8</v>
      </c>
      <c r="K103" s="137">
        <f t="shared" si="9"/>
        <v>7.1</v>
      </c>
      <c r="L103" s="137">
        <f t="shared" si="9"/>
        <v>7.4</v>
      </c>
      <c r="M103" s="137">
        <f t="shared" si="9"/>
        <v>7.5</v>
      </c>
      <c r="N103" s="137">
        <f t="shared" si="9"/>
        <v>7.3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7.5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41</v>
      </c>
      <c r="I104" s="137" t="str">
        <f t="shared" si="9"/>
        <v/>
      </c>
      <c r="J104" s="137" t="str">
        <f t="shared" si="9"/>
        <v/>
      </c>
      <c r="K104" s="137">
        <f t="shared" si="9"/>
        <v>39</v>
      </c>
      <c r="L104" s="137" t="str">
        <f t="shared" si="9"/>
        <v/>
      </c>
      <c r="M104" s="137" t="str">
        <f t="shared" si="9"/>
        <v/>
      </c>
      <c r="N104" s="137">
        <f t="shared" si="9"/>
        <v>43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41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60</v>
      </c>
      <c r="I105" s="137" t="str">
        <f t="shared" si="9"/>
        <v/>
      </c>
      <c r="J105" s="137" t="str">
        <f t="shared" si="9"/>
        <v/>
      </c>
      <c r="K105" s="137">
        <f t="shared" si="9"/>
        <v>64</v>
      </c>
      <c r="L105" s="137" t="str">
        <f t="shared" si="9"/>
        <v/>
      </c>
      <c r="M105" s="137" t="str">
        <f t="shared" si="9"/>
        <v/>
      </c>
      <c r="N105" s="137">
        <f t="shared" si="9"/>
        <v>65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63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1.9999999999999999E-6</v>
      </c>
      <c r="I107" s="137">
        <f t="shared" si="9"/>
        <v>3.0000000000000001E-6</v>
      </c>
      <c r="J107" s="137">
        <f t="shared" si="9"/>
        <v>5.0000000000000004E-6</v>
      </c>
      <c r="K107" s="137">
        <f t="shared" si="9"/>
        <v>3.0000000000000001E-6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>IF(AND(F107="",G107="",H107="",I107="",J107="",K107="",L107="",M107="",N107="",O107="",P107="",Q107=""),"",AVERAGE(F107:Q107))</f>
        <v>2.7999999999999999E-6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>IF(F52="","",IF(F52=$V52,$AC52,F52))</f>
        <v>0.3</v>
      </c>
      <c r="G111" s="137">
        <f t="shared" si="9"/>
        <v>0.5</v>
      </c>
      <c r="H111" s="137">
        <f t="shared" si="9"/>
        <v>0.3</v>
      </c>
      <c r="I111" s="137">
        <f t="shared" si="9"/>
        <v>0.5</v>
      </c>
      <c r="J111" s="137">
        <f t="shared" si="9"/>
        <v>0.8</v>
      </c>
      <c r="K111" s="137">
        <f t="shared" si="9"/>
        <v>0.4</v>
      </c>
      <c r="L111" s="137">
        <f t="shared" si="9"/>
        <v>0.3</v>
      </c>
      <c r="M111" s="137">
        <f t="shared" si="9"/>
        <v>0.4</v>
      </c>
      <c r="N111" s="137">
        <f t="shared" si="9"/>
        <v>0.3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0.42222222222222222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ref="F112:Q117" si="10">IF(F53="","",IF(F53=$V53,$AC53,F53))</f>
        <v>7.42</v>
      </c>
      <c r="G112" s="137">
        <f t="shared" si="10"/>
        <v>7.33</v>
      </c>
      <c r="H112" s="137">
        <f t="shared" si="10"/>
        <v>7.52</v>
      </c>
      <c r="I112" s="137">
        <f t="shared" si="10"/>
        <v>7.3</v>
      </c>
      <c r="J112" s="137">
        <f t="shared" si="10"/>
        <v>7.5</v>
      </c>
      <c r="K112" s="137">
        <f t="shared" si="10"/>
        <v>7.49</v>
      </c>
      <c r="L112" s="137">
        <f t="shared" si="10"/>
        <v>7.57</v>
      </c>
      <c r="M112" s="137">
        <f t="shared" si="10"/>
        <v>7.49</v>
      </c>
      <c r="N112" s="137">
        <f t="shared" si="10"/>
        <v>7.73</v>
      </c>
      <c r="O112" s="137" t="str">
        <f t="shared" si="10"/>
        <v/>
      </c>
      <c r="P112" s="137" t="str">
        <f t="shared" si="10"/>
        <v/>
      </c>
      <c r="Q112" s="137" t="str">
        <f t="shared" si="10"/>
        <v/>
      </c>
      <c r="R112" s="135">
        <f t="shared" si="7"/>
        <v>7.4833333333333343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10"/>
        <v>異常なし</v>
      </c>
      <c r="G113" s="137" t="str">
        <f t="shared" si="10"/>
        <v>異常なし</v>
      </c>
      <c r="H113" s="137" t="str">
        <f t="shared" si="10"/>
        <v>異常なし</v>
      </c>
      <c r="I113" s="137" t="str">
        <f t="shared" si="10"/>
        <v>異常なし</v>
      </c>
      <c r="J113" s="137" t="str">
        <f t="shared" si="10"/>
        <v>異常なし</v>
      </c>
      <c r="K113" s="137" t="str">
        <f t="shared" si="10"/>
        <v>異常なし</v>
      </c>
      <c r="L113" s="137" t="str">
        <f t="shared" si="10"/>
        <v>異常なし</v>
      </c>
      <c r="M113" s="137" t="str">
        <f t="shared" si="10"/>
        <v>異常なし</v>
      </c>
      <c r="N113" s="137" t="str">
        <f t="shared" si="10"/>
        <v>異常なし</v>
      </c>
      <c r="O113" s="137" t="str">
        <f t="shared" si="10"/>
        <v/>
      </c>
      <c r="P113" s="137" t="str">
        <f t="shared" si="10"/>
        <v/>
      </c>
      <c r="Q113" s="137" t="str">
        <f t="shared" si="10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si="10"/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0.5</v>
      </c>
      <c r="G117" s="125">
        <f t="shared" si="10"/>
        <v>0.4</v>
      </c>
      <c r="H117" s="125">
        <f t="shared" si="10"/>
        <v>0.3</v>
      </c>
      <c r="I117" s="125">
        <f t="shared" si="10"/>
        <v>0.4</v>
      </c>
      <c r="J117" s="125">
        <f t="shared" si="10"/>
        <v>0.2</v>
      </c>
      <c r="K117" s="125">
        <f t="shared" si="10"/>
        <v>0.6</v>
      </c>
      <c r="L117" s="125">
        <f t="shared" si="10"/>
        <v>0.6</v>
      </c>
      <c r="M117" s="125">
        <f t="shared" si="10"/>
        <v>0.5</v>
      </c>
      <c r="N117" s="125">
        <f t="shared" si="10"/>
        <v>0.6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0.45555555555555549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5" priority="2" stopIfTrue="1" operator="equal">
      <formula>""</formula>
    </cfRule>
  </conditionalFormatting>
  <conditionalFormatting sqref="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12" t="s">
        <v>241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AE1" s="19" t="s">
        <v>209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13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3"/>
      <c r="C3" s="24"/>
      <c r="D3" s="24"/>
      <c r="E3" s="25"/>
      <c r="F3" s="14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173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/>
      <c r="P4" s="31"/>
      <c r="Q4" s="32"/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11.5</v>
      </c>
      <c r="G5" s="35">
        <v>17</v>
      </c>
      <c r="H5" s="35">
        <v>18</v>
      </c>
      <c r="I5" s="35">
        <v>21</v>
      </c>
      <c r="J5" s="35">
        <v>27</v>
      </c>
      <c r="K5" s="35">
        <v>25.5</v>
      </c>
      <c r="L5" s="35">
        <v>24</v>
      </c>
      <c r="M5" s="35">
        <v>18</v>
      </c>
      <c r="N5" s="35">
        <v>11</v>
      </c>
      <c r="O5" s="35"/>
      <c r="P5" s="35"/>
      <c r="Q5" s="36"/>
      <c r="R5" s="37">
        <v>11</v>
      </c>
      <c r="S5" s="37">
        <v>27</v>
      </c>
      <c r="T5" s="37">
        <v>19.222222222222221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13</v>
      </c>
      <c r="H6" s="43">
        <v>20</v>
      </c>
      <c r="I6" s="43">
        <v>25</v>
      </c>
      <c r="J6" s="43">
        <v>27</v>
      </c>
      <c r="K6" s="43">
        <v>28</v>
      </c>
      <c r="L6" s="43">
        <v>22</v>
      </c>
      <c r="M6" s="43">
        <v>12</v>
      </c>
      <c r="N6" s="43">
        <v>8</v>
      </c>
      <c r="O6" s="43"/>
      <c r="P6" s="43"/>
      <c r="Q6" s="44"/>
      <c r="R6" s="145">
        <v>8</v>
      </c>
      <c r="S6" s="146">
        <v>28</v>
      </c>
      <c r="T6" s="45">
        <v>18.555555555555557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2"/>
      <c r="P7" s="52"/>
      <c r="Q7" s="53"/>
      <c r="R7" s="54">
        <v>0</v>
      </c>
      <c r="S7" s="55">
        <v>0</v>
      </c>
      <c r="T7" s="56">
        <v>0</v>
      </c>
      <c r="V7" s="19">
        <v>0</v>
      </c>
      <c r="W7" s="19">
        <f t="shared" ref="W7:W58" si="0">COUNTIF(F7:Q7,V7)</f>
        <v>9</v>
      </c>
      <c r="X7" s="19">
        <f t="shared" ref="X7:X58" si="1">COUNTIF(F7:Q7,"")</f>
        <v>3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213</v>
      </c>
      <c r="G8" s="61" t="s">
        <v>213</v>
      </c>
      <c r="H8" s="61" t="s">
        <v>213</v>
      </c>
      <c r="I8" s="61" t="s">
        <v>213</v>
      </c>
      <c r="J8" s="61" t="s">
        <v>213</v>
      </c>
      <c r="K8" s="61" t="s">
        <v>213</v>
      </c>
      <c r="L8" s="61" t="s">
        <v>213</v>
      </c>
      <c r="M8" s="61" t="s">
        <v>213</v>
      </c>
      <c r="N8" s="61" t="s">
        <v>211</v>
      </c>
      <c r="O8" s="62"/>
      <c r="P8" s="62"/>
      <c r="Q8" s="63"/>
      <c r="R8" s="64"/>
      <c r="S8" s="65"/>
      <c r="T8" s="66"/>
      <c r="V8" s="19" t="s">
        <v>28</v>
      </c>
      <c r="W8" s="19">
        <f t="shared" si="0"/>
        <v>9</v>
      </c>
      <c r="X8" s="19">
        <f t="shared" si="1"/>
        <v>3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9" t="s">
        <v>215</v>
      </c>
      <c r="I9" s="61"/>
      <c r="J9" s="61"/>
      <c r="K9" s="69" t="s">
        <v>215</v>
      </c>
      <c r="L9" s="61"/>
      <c r="M9" s="61"/>
      <c r="N9" s="69" t="s">
        <v>32</v>
      </c>
      <c r="O9" s="62"/>
      <c r="P9" s="62"/>
      <c r="Q9" s="63"/>
      <c r="R9" s="70" t="s">
        <v>215</v>
      </c>
      <c r="S9" s="71" t="s">
        <v>215</v>
      </c>
      <c r="T9" s="72" t="s">
        <v>215</v>
      </c>
      <c r="V9" s="19" t="s">
        <v>32</v>
      </c>
      <c r="W9" s="19">
        <f t="shared" si="0"/>
        <v>3</v>
      </c>
      <c r="X9" s="19">
        <f t="shared" si="1"/>
        <v>9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9" t="s">
        <v>216</v>
      </c>
      <c r="I10" s="61"/>
      <c r="J10" s="61"/>
      <c r="K10" s="69" t="s">
        <v>216</v>
      </c>
      <c r="L10" s="61"/>
      <c r="M10" s="61"/>
      <c r="N10" s="69" t="s">
        <v>36</v>
      </c>
      <c r="O10" s="62"/>
      <c r="P10" s="62"/>
      <c r="Q10" s="63"/>
      <c r="R10" s="73" t="s">
        <v>216</v>
      </c>
      <c r="S10" s="74" t="s">
        <v>216</v>
      </c>
      <c r="T10" s="75" t="s">
        <v>216</v>
      </c>
      <c r="V10" s="19" t="s">
        <v>36</v>
      </c>
      <c r="W10" s="19">
        <f t="shared" si="0"/>
        <v>3</v>
      </c>
      <c r="X10" s="19">
        <f t="shared" si="1"/>
        <v>9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9" t="s">
        <v>217</v>
      </c>
      <c r="I11" s="61"/>
      <c r="J11" s="61"/>
      <c r="K11" s="69" t="s">
        <v>217</v>
      </c>
      <c r="L11" s="61"/>
      <c r="M11" s="61"/>
      <c r="N11" s="69" t="s">
        <v>40</v>
      </c>
      <c r="O11" s="62"/>
      <c r="P11" s="62"/>
      <c r="Q11" s="63"/>
      <c r="R11" s="76" t="s">
        <v>217</v>
      </c>
      <c r="S11" s="77" t="s">
        <v>217</v>
      </c>
      <c r="T11" s="78" t="s">
        <v>217</v>
      </c>
      <c r="V11" s="19" t="s">
        <v>40</v>
      </c>
      <c r="W11" s="19">
        <f t="shared" si="0"/>
        <v>3</v>
      </c>
      <c r="X11" s="19">
        <f t="shared" si="1"/>
        <v>9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9" t="s">
        <v>217</v>
      </c>
      <c r="I12" s="61"/>
      <c r="J12" s="61"/>
      <c r="K12" s="69" t="s">
        <v>217</v>
      </c>
      <c r="L12" s="61"/>
      <c r="M12" s="61"/>
      <c r="N12" s="69" t="s">
        <v>40</v>
      </c>
      <c r="O12" s="62"/>
      <c r="P12" s="62"/>
      <c r="Q12" s="63"/>
      <c r="R12" s="76" t="s">
        <v>217</v>
      </c>
      <c r="S12" s="77" t="s">
        <v>217</v>
      </c>
      <c r="T12" s="78" t="s">
        <v>217</v>
      </c>
      <c r="V12" s="19" t="s">
        <v>40</v>
      </c>
      <c r="W12" s="19">
        <f t="shared" si="0"/>
        <v>3</v>
      </c>
      <c r="X12" s="19">
        <f t="shared" si="1"/>
        <v>9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9" t="s">
        <v>217</v>
      </c>
      <c r="I13" s="61"/>
      <c r="J13" s="61"/>
      <c r="K13" s="69" t="s">
        <v>217</v>
      </c>
      <c r="L13" s="61"/>
      <c r="M13" s="61"/>
      <c r="N13" s="69" t="s">
        <v>40</v>
      </c>
      <c r="O13" s="62"/>
      <c r="P13" s="62"/>
      <c r="Q13" s="63"/>
      <c r="R13" s="76" t="s">
        <v>217</v>
      </c>
      <c r="S13" s="77" t="s">
        <v>217</v>
      </c>
      <c r="T13" s="78" t="s">
        <v>217</v>
      </c>
      <c r="V13" s="19" t="s">
        <v>40</v>
      </c>
      <c r="W13" s="19">
        <f t="shared" si="0"/>
        <v>3</v>
      </c>
      <c r="X13" s="19">
        <f t="shared" si="1"/>
        <v>9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9" t="s">
        <v>218</v>
      </c>
      <c r="I14" s="61"/>
      <c r="J14" s="61"/>
      <c r="K14" s="69" t="s">
        <v>218</v>
      </c>
      <c r="L14" s="61"/>
      <c r="M14" s="61"/>
      <c r="N14" s="69" t="s">
        <v>46</v>
      </c>
      <c r="O14" s="62"/>
      <c r="P14" s="62"/>
      <c r="Q14" s="63"/>
      <c r="R14" s="76" t="s">
        <v>218</v>
      </c>
      <c r="S14" s="77" t="s">
        <v>218</v>
      </c>
      <c r="T14" s="78" t="s">
        <v>218</v>
      </c>
      <c r="V14" s="82" t="s">
        <v>47</v>
      </c>
      <c r="W14" s="19">
        <f t="shared" si="0"/>
        <v>3</v>
      </c>
      <c r="X14" s="19">
        <f t="shared" si="1"/>
        <v>9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2">
        <v>2E-3</v>
      </c>
    </row>
    <row r="15" spans="1:31" x14ac:dyDescent="0.15">
      <c r="A15" s="46"/>
      <c r="B15" s="57">
        <v>9</v>
      </c>
      <c r="C15" s="67" t="s">
        <v>48</v>
      </c>
      <c r="D15" s="3" t="s">
        <v>49</v>
      </c>
      <c r="E15" s="68" t="s">
        <v>50</v>
      </c>
      <c r="F15" s="60"/>
      <c r="G15" s="61"/>
      <c r="H15" s="69" t="s">
        <v>219</v>
      </c>
      <c r="I15" s="61"/>
      <c r="J15" s="61"/>
      <c r="K15" s="69" t="s">
        <v>219</v>
      </c>
      <c r="L15" s="61"/>
      <c r="M15" s="61"/>
      <c r="N15" s="69" t="s">
        <v>231</v>
      </c>
      <c r="O15" s="62"/>
      <c r="P15" s="62"/>
      <c r="Q15" s="63"/>
      <c r="R15" s="76" t="s">
        <v>219</v>
      </c>
      <c r="S15" s="77" t="s">
        <v>219</v>
      </c>
      <c r="T15" s="78" t="s">
        <v>219</v>
      </c>
      <c r="V15" s="19" t="s">
        <v>51</v>
      </c>
      <c r="W15" s="19">
        <f t="shared" si="0"/>
        <v>3</v>
      </c>
      <c r="X15" s="19">
        <f t="shared" si="1"/>
        <v>9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7">
        <v>10</v>
      </c>
      <c r="C16" s="67" t="s">
        <v>52</v>
      </c>
      <c r="D16" s="3" t="s">
        <v>38</v>
      </c>
      <c r="E16" s="68" t="s">
        <v>39</v>
      </c>
      <c r="F16" s="60"/>
      <c r="G16" s="61"/>
      <c r="H16" s="69" t="s">
        <v>217</v>
      </c>
      <c r="I16" s="61"/>
      <c r="J16" s="61"/>
      <c r="K16" s="69" t="s">
        <v>217</v>
      </c>
      <c r="L16" s="61"/>
      <c r="M16" s="61"/>
      <c r="N16" s="69" t="s">
        <v>40</v>
      </c>
      <c r="O16" s="62"/>
      <c r="P16" s="62"/>
      <c r="Q16" s="63"/>
      <c r="R16" s="76" t="s">
        <v>217</v>
      </c>
      <c r="S16" s="77" t="s">
        <v>217</v>
      </c>
      <c r="T16" s="78" t="s">
        <v>217</v>
      </c>
      <c r="V16" s="19" t="s">
        <v>40</v>
      </c>
      <c r="W16" s="19">
        <f t="shared" si="0"/>
        <v>3</v>
      </c>
      <c r="X16" s="19">
        <f t="shared" si="1"/>
        <v>9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7">
        <v>11</v>
      </c>
      <c r="C17" s="58" t="s">
        <v>53</v>
      </c>
      <c r="D17" s="2" t="s">
        <v>54</v>
      </c>
      <c r="E17" s="59" t="s">
        <v>55</v>
      </c>
      <c r="F17" s="60"/>
      <c r="G17" s="61"/>
      <c r="H17" s="83">
        <v>0.35</v>
      </c>
      <c r="I17" s="61"/>
      <c r="J17" s="61"/>
      <c r="K17" s="83">
        <v>0.55000000000000004</v>
      </c>
      <c r="L17" s="61"/>
      <c r="M17" s="61"/>
      <c r="N17" s="83">
        <v>0.31</v>
      </c>
      <c r="O17" s="62"/>
      <c r="P17" s="62"/>
      <c r="Q17" s="63"/>
      <c r="R17" s="84">
        <v>0.31</v>
      </c>
      <c r="S17" s="85">
        <v>0.55000000000000004</v>
      </c>
      <c r="T17" s="86">
        <v>0.40333333333333332</v>
      </c>
      <c r="V17" s="19" t="s">
        <v>56</v>
      </c>
      <c r="W17" s="19">
        <f t="shared" si="0"/>
        <v>0</v>
      </c>
      <c r="X17" s="19">
        <f t="shared" si="1"/>
        <v>9</v>
      </c>
      <c r="Y17" s="19">
        <f t="shared" si="2"/>
        <v>3</v>
      </c>
      <c r="Z17" s="19">
        <f t="shared" si="3"/>
        <v>0.31</v>
      </c>
      <c r="AA17" s="19">
        <f t="shared" si="4"/>
        <v>0.55000000000000004</v>
      </c>
      <c r="AC17" s="19">
        <v>0.02</v>
      </c>
    </row>
    <row r="18" spans="1:29" x14ac:dyDescent="0.15">
      <c r="A18" s="46"/>
      <c r="B18" s="57">
        <v>12</v>
      </c>
      <c r="C18" s="67" t="s">
        <v>57</v>
      </c>
      <c r="D18" s="3" t="s">
        <v>58</v>
      </c>
      <c r="E18" s="68" t="s">
        <v>59</v>
      </c>
      <c r="F18" s="60"/>
      <c r="G18" s="61"/>
      <c r="H18" s="69" t="s">
        <v>230</v>
      </c>
      <c r="I18" s="61"/>
      <c r="J18" s="61"/>
      <c r="K18" s="69" t="s">
        <v>230</v>
      </c>
      <c r="L18" s="61"/>
      <c r="M18" s="61"/>
      <c r="N18" s="69" t="s">
        <v>60</v>
      </c>
      <c r="O18" s="62"/>
      <c r="P18" s="62"/>
      <c r="Q18" s="63"/>
      <c r="R18" s="92" t="s">
        <v>230</v>
      </c>
      <c r="S18" s="94" t="s">
        <v>230</v>
      </c>
      <c r="T18" s="86" t="s">
        <v>230</v>
      </c>
      <c r="V18" s="19" t="s">
        <v>60</v>
      </c>
      <c r="W18" s="19">
        <f t="shared" si="0"/>
        <v>3</v>
      </c>
      <c r="X18" s="19">
        <f t="shared" si="1"/>
        <v>9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7">
        <v>13</v>
      </c>
      <c r="C19" s="58" t="s">
        <v>61</v>
      </c>
      <c r="D19" s="2" t="s">
        <v>62</v>
      </c>
      <c r="E19" s="59" t="s">
        <v>63</v>
      </c>
      <c r="F19" s="60"/>
      <c r="G19" s="61"/>
      <c r="H19" s="69" t="s">
        <v>197</v>
      </c>
      <c r="I19" s="61"/>
      <c r="J19" s="61"/>
      <c r="K19" s="69" t="s">
        <v>197</v>
      </c>
      <c r="L19" s="61"/>
      <c r="M19" s="61"/>
      <c r="N19" s="69" t="s">
        <v>64</v>
      </c>
      <c r="O19" s="62"/>
      <c r="P19" s="62"/>
      <c r="Q19" s="63"/>
      <c r="R19" s="88" t="s">
        <v>197</v>
      </c>
      <c r="S19" s="89" t="s">
        <v>197</v>
      </c>
      <c r="T19" s="90" t="s">
        <v>197</v>
      </c>
      <c r="V19" s="19" t="s">
        <v>64</v>
      </c>
      <c r="W19" s="19">
        <f t="shared" si="0"/>
        <v>3</v>
      </c>
      <c r="X19" s="19">
        <f t="shared" si="1"/>
        <v>9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7">
        <v>14</v>
      </c>
      <c r="C20" s="67" t="s">
        <v>65</v>
      </c>
      <c r="D20" s="3" t="s">
        <v>66</v>
      </c>
      <c r="E20" s="68" t="s">
        <v>67</v>
      </c>
      <c r="F20" s="60"/>
      <c r="G20" s="61"/>
      <c r="H20" s="69" t="s">
        <v>220</v>
      </c>
      <c r="I20" s="61"/>
      <c r="J20" s="61"/>
      <c r="K20" s="69" t="s">
        <v>220</v>
      </c>
      <c r="L20" s="61"/>
      <c r="M20" s="61"/>
      <c r="N20" s="69" t="s">
        <v>68</v>
      </c>
      <c r="O20" s="62"/>
      <c r="P20" s="62"/>
      <c r="Q20" s="63"/>
      <c r="R20" s="70" t="s">
        <v>220</v>
      </c>
      <c r="S20" s="71" t="s">
        <v>220</v>
      </c>
      <c r="T20" s="72" t="s">
        <v>220</v>
      </c>
      <c r="V20" s="19" t="s">
        <v>68</v>
      </c>
      <c r="W20" s="19">
        <f t="shared" si="0"/>
        <v>3</v>
      </c>
      <c r="X20" s="19">
        <f t="shared" si="1"/>
        <v>9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7">
        <v>15</v>
      </c>
      <c r="C21" s="58" t="s">
        <v>69</v>
      </c>
      <c r="D21" s="2" t="s">
        <v>70</v>
      </c>
      <c r="E21" s="59" t="s">
        <v>71</v>
      </c>
      <c r="F21" s="60"/>
      <c r="G21" s="61"/>
      <c r="H21" s="69" t="s">
        <v>221</v>
      </c>
      <c r="I21" s="61"/>
      <c r="J21" s="61"/>
      <c r="K21" s="69" t="s">
        <v>221</v>
      </c>
      <c r="L21" s="61"/>
      <c r="M21" s="61"/>
      <c r="N21" s="69" t="s">
        <v>72</v>
      </c>
      <c r="O21" s="62"/>
      <c r="P21" s="62"/>
      <c r="Q21" s="63"/>
      <c r="R21" s="76" t="s">
        <v>221</v>
      </c>
      <c r="S21" s="77" t="s">
        <v>221</v>
      </c>
      <c r="T21" s="78" t="s">
        <v>221</v>
      </c>
      <c r="V21" s="19" t="s">
        <v>72</v>
      </c>
      <c r="W21" s="19">
        <f t="shared" si="0"/>
        <v>3</v>
      </c>
      <c r="X21" s="19">
        <f t="shared" si="1"/>
        <v>9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7">
        <v>16</v>
      </c>
      <c r="C22" s="67" t="s">
        <v>73</v>
      </c>
      <c r="D22" s="3" t="s">
        <v>49</v>
      </c>
      <c r="E22" s="68" t="s">
        <v>74</v>
      </c>
      <c r="F22" s="60"/>
      <c r="G22" s="61"/>
      <c r="H22" s="69" t="s">
        <v>218</v>
      </c>
      <c r="I22" s="61"/>
      <c r="J22" s="61"/>
      <c r="K22" s="69" t="s">
        <v>218</v>
      </c>
      <c r="L22" s="61"/>
      <c r="M22" s="61"/>
      <c r="N22" s="69" t="s">
        <v>46</v>
      </c>
      <c r="O22" s="62"/>
      <c r="P22" s="62"/>
      <c r="Q22" s="63"/>
      <c r="R22" s="76" t="s">
        <v>218</v>
      </c>
      <c r="S22" s="77" t="s">
        <v>218</v>
      </c>
      <c r="T22" s="78" t="s">
        <v>218</v>
      </c>
      <c r="V22" s="19" t="s">
        <v>46</v>
      </c>
      <c r="W22" s="19">
        <f t="shared" si="0"/>
        <v>3</v>
      </c>
      <c r="X22" s="19">
        <f t="shared" si="1"/>
        <v>9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9" t="s">
        <v>217</v>
      </c>
      <c r="I23" s="61"/>
      <c r="J23" s="61"/>
      <c r="K23" s="69" t="s">
        <v>217</v>
      </c>
      <c r="L23" s="61"/>
      <c r="M23" s="61"/>
      <c r="N23" s="69" t="s">
        <v>40</v>
      </c>
      <c r="O23" s="62"/>
      <c r="P23" s="62"/>
      <c r="Q23" s="63"/>
      <c r="R23" s="76" t="s">
        <v>217</v>
      </c>
      <c r="S23" s="77" t="s">
        <v>217</v>
      </c>
      <c r="T23" s="78" t="s">
        <v>217</v>
      </c>
      <c r="V23" s="19" t="s">
        <v>40</v>
      </c>
      <c r="W23" s="19">
        <f t="shared" si="0"/>
        <v>3</v>
      </c>
      <c r="X23" s="19">
        <f t="shared" si="1"/>
        <v>9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9" t="s">
        <v>217</v>
      </c>
      <c r="I24" s="61"/>
      <c r="J24" s="61"/>
      <c r="K24" s="69" t="s">
        <v>217</v>
      </c>
      <c r="L24" s="61"/>
      <c r="M24" s="61"/>
      <c r="N24" s="69" t="s">
        <v>40</v>
      </c>
      <c r="O24" s="62"/>
      <c r="P24" s="62"/>
      <c r="Q24" s="63"/>
      <c r="R24" s="76" t="s">
        <v>217</v>
      </c>
      <c r="S24" s="77" t="s">
        <v>217</v>
      </c>
      <c r="T24" s="78" t="s">
        <v>217</v>
      </c>
      <c r="V24" s="19" t="s">
        <v>40</v>
      </c>
      <c r="W24" s="19">
        <f t="shared" si="0"/>
        <v>3</v>
      </c>
      <c r="X24" s="19">
        <f t="shared" si="1"/>
        <v>9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9" t="s">
        <v>217</v>
      </c>
      <c r="I25" s="61"/>
      <c r="J25" s="61"/>
      <c r="K25" s="69" t="s">
        <v>217</v>
      </c>
      <c r="L25" s="61"/>
      <c r="M25" s="61"/>
      <c r="N25" s="69" t="s">
        <v>40</v>
      </c>
      <c r="O25" s="62"/>
      <c r="P25" s="62"/>
      <c r="Q25" s="63"/>
      <c r="R25" s="76" t="s">
        <v>217</v>
      </c>
      <c r="S25" s="77" t="s">
        <v>217</v>
      </c>
      <c r="T25" s="78" t="s">
        <v>217</v>
      </c>
      <c r="V25" s="19" t="s">
        <v>40</v>
      </c>
      <c r="W25" s="19">
        <f t="shared" si="0"/>
        <v>3</v>
      </c>
      <c r="X25" s="19">
        <f t="shared" si="1"/>
        <v>9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9" t="s">
        <v>217</v>
      </c>
      <c r="I26" s="61"/>
      <c r="J26" s="61"/>
      <c r="K26" s="69" t="s">
        <v>217</v>
      </c>
      <c r="L26" s="61"/>
      <c r="M26" s="61"/>
      <c r="N26" s="69" t="s">
        <v>40</v>
      </c>
      <c r="O26" s="62"/>
      <c r="P26" s="62"/>
      <c r="Q26" s="63"/>
      <c r="R26" s="76" t="s">
        <v>217</v>
      </c>
      <c r="S26" s="77" t="s">
        <v>217</v>
      </c>
      <c r="T26" s="78" t="s">
        <v>217</v>
      </c>
      <c r="V26" s="19" t="s">
        <v>40</v>
      </c>
      <c r="W26" s="19">
        <f t="shared" si="0"/>
        <v>3</v>
      </c>
      <c r="X26" s="19">
        <f t="shared" si="1"/>
        <v>9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9" t="s">
        <v>222</v>
      </c>
      <c r="I27" s="61"/>
      <c r="J27" s="61"/>
      <c r="K27" s="83">
        <v>0.08</v>
      </c>
      <c r="L27" s="61"/>
      <c r="M27" s="61"/>
      <c r="N27" s="83">
        <v>0.1</v>
      </c>
      <c r="O27" s="62"/>
      <c r="P27" s="62"/>
      <c r="Q27" s="63"/>
      <c r="R27" s="92" t="s">
        <v>222</v>
      </c>
      <c r="S27" s="85">
        <v>0.1</v>
      </c>
      <c r="T27" s="86">
        <v>0.06</v>
      </c>
      <c r="V27" s="19" t="s">
        <v>83</v>
      </c>
      <c r="W27" s="19">
        <f t="shared" si="0"/>
        <v>1</v>
      </c>
      <c r="X27" s="19">
        <f t="shared" si="1"/>
        <v>9</v>
      </c>
      <c r="Y27" s="19">
        <f t="shared" si="2"/>
        <v>2</v>
      </c>
      <c r="Z27" s="19">
        <f t="shared" si="3"/>
        <v>0.08</v>
      </c>
      <c r="AA27" s="19">
        <f t="shared" si="4"/>
        <v>0.1</v>
      </c>
      <c r="AC27" s="19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74</v>
      </c>
      <c r="F28" s="60"/>
      <c r="G28" s="61"/>
      <c r="H28" s="69" t="s">
        <v>218</v>
      </c>
      <c r="I28" s="61"/>
      <c r="J28" s="61"/>
      <c r="K28" s="69" t="s">
        <v>218</v>
      </c>
      <c r="L28" s="61"/>
      <c r="M28" s="61"/>
      <c r="N28" s="69" t="s">
        <v>46</v>
      </c>
      <c r="O28" s="62"/>
      <c r="P28" s="62"/>
      <c r="Q28" s="63"/>
      <c r="R28" s="76" t="s">
        <v>218</v>
      </c>
      <c r="S28" s="77" t="s">
        <v>218</v>
      </c>
      <c r="T28" s="78" t="s">
        <v>218</v>
      </c>
      <c r="V28" s="19" t="s">
        <v>46</v>
      </c>
      <c r="W28" s="19">
        <f t="shared" si="0"/>
        <v>3</v>
      </c>
      <c r="X28" s="19">
        <f t="shared" si="1"/>
        <v>9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79">
        <v>8.0000000000000002E-3</v>
      </c>
      <c r="I29" s="61"/>
      <c r="J29" s="61"/>
      <c r="K29" s="79">
        <v>1.7999999999999999E-2</v>
      </c>
      <c r="L29" s="61"/>
      <c r="M29" s="61"/>
      <c r="N29" s="79">
        <v>1.4999999999999999E-2</v>
      </c>
      <c r="O29" s="62"/>
      <c r="P29" s="62"/>
      <c r="Q29" s="63"/>
      <c r="R29" s="80">
        <v>8.0000000000000002E-3</v>
      </c>
      <c r="S29" s="81">
        <v>1.7999999999999999E-2</v>
      </c>
      <c r="T29" s="78">
        <v>1.3666666666666666E-2</v>
      </c>
      <c r="V29" s="19" t="s">
        <v>40</v>
      </c>
      <c r="W29" s="19">
        <f t="shared" si="0"/>
        <v>0</v>
      </c>
      <c r="X29" s="19">
        <f t="shared" si="1"/>
        <v>9</v>
      </c>
      <c r="Y29" s="19">
        <f t="shared" si="2"/>
        <v>3</v>
      </c>
      <c r="Z29" s="19">
        <f t="shared" si="3"/>
        <v>8.0000000000000002E-3</v>
      </c>
      <c r="AA29" s="19">
        <f t="shared" si="4"/>
        <v>1.7999999999999999E-2</v>
      </c>
      <c r="AC29" s="19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9" t="s">
        <v>223</v>
      </c>
      <c r="I30" s="61"/>
      <c r="J30" s="61"/>
      <c r="K30" s="79">
        <v>7.0000000000000001E-3</v>
      </c>
      <c r="L30" s="61"/>
      <c r="M30" s="61"/>
      <c r="N30" s="79">
        <v>6.0000000000000001E-3</v>
      </c>
      <c r="O30" s="62"/>
      <c r="P30" s="62"/>
      <c r="Q30" s="63"/>
      <c r="R30" s="76" t="s">
        <v>223</v>
      </c>
      <c r="S30" s="81">
        <v>7.0000000000000001E-3</v>
      </c>
      <c r="T30" s="78">
        <v>4.333333333333334E-3</v>
      </c>
      <c r="V30" s="19" t="s">
        <v>90</v>
      </c>
      <c r="W30" s="19">
        <f t="shared" si="0"/>
        <v>1</v>
      </c>
      <c r="X30" s="19">
        <f t="shared" si="1"/>
        <v>9</v>
      </c>
      <c r="Y30" s="19">
        <f t="shared" si="2"/>
        <v>2</v>
      </c>
      <c r="Z30" s="19">
        <f t="shared" si="3"/>
        <v>6.0000000000000001E-3</v>
      </c>
      <c r="AA30" s="19">
        <f t="shared" si="4"/>
        <v>7.0000000000000001E-3</v>
      </c>
      <c r="AC30" s="19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79">
        <v>2E-3</v>
      </c>
      <c r="I31" s="61"/>
      <c r="J31" s="61"/>
      <c r="K31" s="79">
        <v>2E-3</v>
      </c>
      <c r="L31" s="61"/>
      <c r="M31" s="61"/>
      <c r="N31" s="69" t="s">
        <v>40</v>
      </c>
      <c r="O31" s="62"/>
      <c r="P31" s="62"/>
      <c r="Q31" s="63"/>
      <c r="R31" s="76" t="s">
        <v>40</v>
      </c>
      <c r="S31" s="81">
        <v>2E-3</v>
      </c>
      <c r="T31" s="78">
        <v>1.3333333333333333E-3</v>
      </c>
      <c r="V31" s="19" t="s">
        <v>40</v>
      </c>
      <c r="W31" s="19">
        <f t="shared" si="0"/>
        <v>1</v>
      </c>
      <c r="X31" s="19">
        <f t="shared" si="1"/>
        <v>9</v>
      </c>
      <c r="Y31" s="19">
        <f t="shared" si="2"/>
        <v>2</v>
      </c>
      <c r="Z31" s="19">
        <f t="shared" si="3"/>
        <v>2E-3</v>
      </c>
      <c r="AA31" s="19">
        <f t="shared" si="4"/>
        <v>2E-3</v>
      </c>
      <c r="AC31" s="19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9" t="s">
        <v>217</v>
      </c>
      <c r="I32" s="61"/>
      <c r="J32" s="61"/>
      <c r="K32" s="69" t="s">
        <v>217</v>
      </c>
      <c r="L32" s="61"/>
      <c r="M32" s="61"/>
      <c r="N32" s="69" t="s">
        <v>40</v>
      </c>
      <c r="O32" s="62"/>
      <c r="P32" s="62"/>
      <c r="Q32" s="63"/>
      <c r="R32" s="76" t="s">
        <v>217</v>
      </c>
      <c r="S32" s="77" t="s">
        <v>217</v>
      </c>
      <c r="T32" s="78" t="s">
        <v>217</v>
      </c>
      <c r="V32" s="19" t="s">
        <v>40</v>
      </c>
      <c r="W32" s="19">
        <f t="shared" si="0"/>
        <v>3</v>
      </c>
      <c r="X32" s="19">
        <f t="shared" si="1"/>
        <v>9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79">
        <v>1.4999999999999999E-2</v>
      </c>
      <c r="I33" s="61"/>
      <c r="J33" s="61"/>
      <c r="K33" s="79">
        <v>2.7E-2</v>
      </c>
      <c r="L33" s="61"/>
      <c r="M33" s="61"/>
      <c r="N33" s="79">
        <v>0.02</v>
      </c>
      <c r="O33" s="62"/>
      <c r="P33" s="62"/>
      <c r="Q33" s="63"/>
      <c r="R33" s="80">
        <v>1.4999999999999999E-2</v>
      </c>
      <c r="S33" s="81">
        <v>2.7E-2</v>
      </c>
      <c r="T33" s="78">
        <v>2.0666666666666667E-2</v>
      </c>
      <c r="V33" s="19" t="s">
        <v>40</v>
      </c>
      <c r="W33" s="19">
        <f t="shared" si="0"/>
        <v>0</v>
      </c>
      <c r="X33" s="19">
        <f t="shared" si="1"/>
        <v>9</v>
      </c>
      <c r="Y33" s="19">
        <f t="shared" si="2"/>
        <v>3</v>
      </c>
      <c r="Z33" s="19">
        <f t="shared" si="3"/>
        <v>1.4999999999999999E-2</v>
      </c>
      <c r="AA33" s="19">
        <f t="shared" si="4"/>
        <v>2.7E-2</v>
      </c>
      <c r="AC33" s="19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79">
        <v>6.0000000000000001E-3</v>
      </c>
      <c r="I34" s="61"/>
      <c r="J34" s="61"/>
      <c r="K34" s="79">
        <v>1.0999999999999999E-2</v>
      </c>
      <c r="L34" s="61"/>
      <c r="M34" s="61"/>
      <c r="N34" s="79">
        <v>1.4E-2</v>
      </c>
      <c r="O34" s="62"/>
      <c r="P34" s="62"/>
      <c r="Q34" s="63"/>
      <c r="R34" s="80">
        <v>6.0000000000000001E-3</v>
      </c>
      <c r="S34" s="81">
        <v>1.4E-2</v>
      </c>
      <c r="T34" s="78">
        <v>1.0333333333333333E-2</v>
      </c>
      <c r="V34" s="19" t="s">
        <v>90</v>
      </c>
      <c r="W34" s="19">
        <f t="shared" si="0"/>
        <v>0</v>
      </c>
      <c r="X34" s="19">
        <f t="shared" si="1"/>
        <v>9</v>
      </c>
      <c r="Y34" s="19">
        <f t="shared" si="2"/>
        <v>3</v>
      </c>
      <c r="Z34" s="19">
        <f t="shared" si="3"/>
        <v>6.0000000000000001E-3</v>
      </c>
      <c r="AA34" s="19">
        <f t="shared" si="4"/>
        <v>1.4E-2</v>
      </c>
      <c r="AC34" s="19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79">
        <v>5.0000000000000001E-3</v>
      </c>
      <c r="I35" s="61"/>
      <c r="J35" s="61"/>
      <c r="K35" s="79">
        <v>7.0000000000000001E-3</v>
      </c>
      <c r="L35" s="61"/>
      <c r="M35" s="61"/>
      <c r="N35" s="79">
        <v>5.0000000000000001E-3</v>
      </c>
      <c r="O35" s="62"/>
      <c r="P35" s="62"/>
      <c r="Q35" s="63"/>
      <c r="R35" s="80">
        <v>5.0000000000000001E-3</v>
      </c>
      <c r="S35" s="81">
        <v>7.0000000000000001E-3</v>
      </c>
      <c r="T35" s="78">
        <v>5.6666666666666671E-3</v>
      </c>
      <c r="V35" s="19" t="s">
        <v>40</v>
      </c>
      <c r="W35" s="19">
        <f t="shared" si="0"/>
        <v>0</v>
      </c>
      <c r="X35" s="19">
        <f t="shared" si="1"/>
        <v>9</v>
      </c>
      <c r="Y35" s="19">
        <f t="shared" si="2"/>
        <v>3</v>
      </c>
      <c r="Z35" s="19">
        <f t="shared" si="3"/>
        <v>5.0000000000000001E-3</v>
      </c>
      <c r="AA35" s="19">
        <f t="shared" si="4"/>
        <v>7.0000000000000001E-3</v>
      </c>
      <c r="AC35" s="19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9" t="s">
        <v>217</v>
      </c>
      <c r="I36" s="61"/>
      <c r="J36" s="61"/>
      <c r="K36" s="69" t="s">
        <v>217</v>
      </c>
      <c r="L36" s="61"/>
      <c r="M36" s="61"/>
      <c r="N36" s="69" t="s">
        <v>40</v>
      </c>
      <c r="O36" s="62"/>
      <c r="P36" s="62"/>
      <c r="Q36" s="63"/>
      <c r="R36" s="76" t="s">
        <v>217</v>
      </c>
      <c r="S36" s="77" t="s">
        <v>217</v>
      </c>
      <c r="T36" s="78" t="s">
        <v>217</v>
      </c>
      <c r="V36" s="19" t="s">
        <v>40</v>
      </c>
      <c r="W36" s="19">
        <f t="shared" si="0"/>
        <v>3</v>
      </c>
      <c r="X36" s="19">
        <f t="shared" si="1"/>
        <v>9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9" t="s">
        <v>224</v>
      </c>
      <c r="I37" s="61"/>
      <c r="J37" s="61"/>
      <c r="K37" s="69" t="s">
        <v>224</v>
      </c>
      <c r="L37" s="61"/>
      <c r="M37" s="61"/>
      <c r="N37" s="69" t="s">
        <v>103</v>
      </c>
      <c r="O37" s="62"/>
      <c r="P37" s="62"/>
      <c r="Q37" s="63"/>
      <c r="R37" s="76" t="s">
        <v>224</v>
      </c>
      <c r="S37" s="77" t="s">
        <v>224</v>
      </c>
      <c r="T37" s="78" t="s">
        <v>224</v>
      </c>
      <c r="V37" s="19" t="s">
        <v>103</v>
      </c>
      <c r="W37" s="19">
        <f t="shared" si="0"/>
        <v>3</v>
      </c>
      <c r="X37" s="19">
        <f t="shared" si="1"/>
        <v>9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62</v>
      </c>
      <c r="E38" s="68" t="s">
        <v>105</v>
      </c>
      <c r="F38" s="60"/>
      <c r="G38" s="61"/>
      <c r="H38" s="69" t="s">
        <v>225</v>
      </c>
      <c r="I38" s="61"/>
      <c r="J38" s="61"/>
      <c r="K38" s="69" t="s">
        <v>225</v>
      </c>
      <c r="L38" s="61"/>
      <c r="M38" s="61"/>
      <c r="N38" s="69" t="s">
        <v>106</v>
      </c>
      <c r="O38" s="62"/>
      <c r="P38" s="62"/>
      <c r="Q38" s="63"/>
      <c r="R38" s="92" t="s">
        <v>225</v>
      </c>
      <c r="S38" s="94" t="s">
        <v>225</v>
      </c>
      <c r="T38" s="86" t="s">
        <v>225</v>
      </c>
      <c r="V38" s="19" t="s">
        <v>106</v>
      </c>
      <c r="W38" s="19">
        <f t="shared" si="0"/>
        <v>3</v>
      </c>
      <c r="X38" s="19">
        <f t="shared" si="1"/>
        <v>9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9" t="s">
        <v>225</v>
      </c>
      <c r="I39" s="61"/>
      <c r="J39" s="61"/>
      <c r="K39" s="69" t="s">
        <v>225</v>
      </c>
      <c r="L39" s="61"/>
      <c r="M39" s="61"/>
      <c r="N39" s="69" t="s">
        <v>106</v>
      </c>
      <c r="O39" s="62"/>
      <c r="P39" s="62"/>
      <c r="Q39" s="63"/>
      <c r="R39" s="92" t="s">
        <v>225</v>
      </c>
      <c r="S39" s="94" t="s">
        <v>225</v>
      </c>
      <c r="T39" s="86" t="s">
        <v>225</v>
      </c>
      <c r="V39" s="19" t="s">
        <v>106</v>
      </c>
      <c r="W39" s="19">
        <f t="shared" si="0"/>
        <v>3</v>
      </c>
      <c r="X39" s="19">
        <f t="shared" si="1"/>
        <v>9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9" t="s">
        <v>226</v>
      </c>
      <c r="I40" s="61"/>
      <c r="J40" s="61"/>
      <c r="K40" s="69" t="s">
        <v>226</v>
      </c>
      <c r="L40" s="61"/>
      <c r="M40" s="61"/>
      <c r="N40" s="69" t="s">
        <v>112</v>
      </c>
      <c r="O40" s="62"/>
      <c r="P40" s="62"/>
      <c r="Q40" s="63"/>
      <c r="R40" s="92" t="s">
        <v>226</v>
      </c>
      <c r="S40" s="94" t="s">
        <v>226</v>
      </c>
      <c r="T40" s="86" t="s">
        <v>226</v>
      </c>
      <c r="V40" s="19" t="s">
        <v>112</v>
      </c>
      <c r="W40" s="19">
        <f t="shared" si="0"/>
        <v>3</v>
      </c>
      <c r="X40" s="19">
        <f t="shared" si="1"/>
        <v>9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62</v>
      </c>
      <c r="E41" s="59" t="s">
        <v>105</v>
      </c>
      <c r="F41" s="60"/>
      <c r="G41" s="61"/>
      <c r="H41" s="69" t="s">
        <v>225</v>
      </c>
      <c r="I41" s="61"/>
      <c r="J41" s="61"/>
      <c r="K41" s="69" t="s">
        <v>225</v>
      </c>
      <c r="L41" s="61"/>
      <c r="M41" s="61"/>
      <c r="N41" s="69" t="s">
        <v>106</v>
      </c>
      <c r="O41" s="62"/>
      <c r="P41" s="62"/>
      <c r="Q41" s="63"/>
      <c r="R41" s="92" t="s">
        <v>225</v>
      </c>
      <c r="S41" s="94" t="s">
        <v>225</v>
      </c>
      <c r="T41" s="86" t="s">
        <v>225</v>
      </c>
      <c r="V41" s="19" t="s">
        <v>106</v>
      </c>
      <c r="W41" s="19">
        <f t="shared" si="0"/>
        <v>3</v>
      </c>
      <c r="X41" s="19">
        <f t="shared" si="1"/>
        <v>9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95">
        <v>3.3</v>
      </c>
      <c r="I42" s="61"/>
      <c r="J42" s="61"/>
      <c r="K42" s="95">
        <v>3.7</v>
      </c>
      <c r="L42" s="61"/>
      <c r="M42" s="61"/>
      <c r="N42" s="95">
        <v>3.7</v>
      </c>
      <c r="O42" s="62"/>
      <c r="P42" s="62"/>
      <c r="Q42" s="63"/>
      <c r="R42" s="96">
        <v>3.3</v>
      </c>
      <c r="S42" s="97">
        <v>3.7</v>
      </c>
      <c r="T42" s="90">
        <v>3.5666666666666664</v>
      </c>
      <c r="V42" s="19" t="s">
        <v>64</v>
      </c>
      <c r="W42" s="19">
        <f t="shared" si="0"/>
        <v>0</v>
      </c>
      <c r="X42" s="19">
        <f t="shared" si="1"/>
        <v>9</v>
      </c>
      <c r="Y42" s="19">
        <f t="shared" si="2"/>
        <v>3</v>
      </c>
      <c r="Z42" s="19">
        <f t="shared" si="3"/>
        <v>3.3</v>
      </c>
      <c r="AA42" s="19">
        <f t="shared" si="4"/>
        <v>3.7</v>
      </c>
      <c r="AC42" s="19">
        <v>0.1</v>
      </c>
    </row>
    <row r="43" spans="1:29" x14ac:dyDescent="0.15">
      <c r="A43" s="46"/>
      <c r="B43" s="57">
        <v>37</v>
      </c>
      <c r="C43" s="58" t="s">
        <v>117</v>
      </c>
      <c r="D43" s="2" t="s">
        <v>70</v>
      </c>
      <c r="E43" s="59" t="s">
        <v>71</v>
      </c>
      <c r="F43" s="60"/>
      <c r="G43" s="61"/>
      <c r="H43" s="69" t="s">
        <v>221</v>
      </c>
      <c r="I43" s="61"/>
      <c r="J43" s="61"/>
      <c r="K43" s="69" t="s">
        <v>221</v>
      </c>
      <c r="L43" s="61"/>
      <c r="M43" s="61"/>
      <c r="N43" s="69" t="s">
        <v>72</v>
      </c>
      <c r="O43" s="62"/>
      <c r="P43" s="62"/>
      <c r="Q43" s="63"/>
      <c r="R43" s="76" t="s">
        <v>221</v>
      </c>
      <c r="S43" s="77" t="s">
        <v>221</v>
      </c>
      <c r="T43" s="78" t="s">
        <v>221</v>
      </c>
      <c r="V43" s="19" t="s">
        <v>72</v>
      </c>
      <c r="W43" s="19">
        <f t="shared" si="0"/>
        <v>3</v>
      </c>
      <c r="X43" s="19">
        <f t="shared" si="1"/>
        <v>9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3.2</v>
      </c>
      <c r="G44" s="95">
        <v>3.3</v>
      </c>
      <c r="H44" s="95">
        <v>3.1</v>
      </c>
      <c r="I44" s="95">
        <v>3.1</v>
      </c>
      <c r="J44" s="95">
        <v>3.5</v>
      </c>
      <c r="K44" s="95">
        <v>3.1</v>
      </c>
      <c r="L44" s="95">
        <v>3.3</v>
      </c>
      <c r="M44" s="95">
        <v>3.2</v>
      </c>
      <c r="N44" s="95">
        <v>3.4</v>
      </c>
      <c r="O44" s="62"/>
      <c r="P44" s="62"/>
      <c r="Q44" s="63"/>
      <c r="R44" s="96">
        <v>3.1</v>
      </c>
      <c r="S44" s="97">
        <v>3.5</v>
      </c>
      <c r="T44" s="90">
        <v>3.2444444444444445</v>
      </c>
      <c r="V44" s="19" t="s">
        <v>120</v>
      </c>
      <c r="W44" s="19">
        <f t="shared" si="0"/>
        <v>0</v>
      </c>
      <c r="X44" s="19">
        <f t="shared" si="1"/>
        <v>3</v>
      </c>
      <c r="Y44" s="19">
        <f t="shared" si="2"/>
        <v>9</v>
      </c>
      <c r="Z44" s="19">
        <f t="shared" si="3"/>
        <v>3.1</v>
      </c>
      <c r="AA44" s="19">
        <f t="shared" si="4"/>
        <v>3.5</v>
      </c>
      <c r="AC44" s="19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9</v>
      </c>
      <c r="I45" s="61"/>
      <c r="J45" s="61"/>
      <c r="K45" s="61">
        <v>11</v>
      </c>
      <c r="L45" s="61"/>
      <c r="M45" s="61"/>
      <c r="N45" s="61">
        <v>10</v>
      </c>
      <c r="O45" s="62"/>
      <c r="P45" s="62"/>
      <c r="Q45" s="63"/>
      <c r="R45" s="99">
        <v>9</v>
      </c>
      <c r="S45" s="100">
        <v>11</v>
      </c>
      <c r="T45" s="101">
        <v>10</v>
      </c>
      <c r="V45" s="19" t="s">
        <v>124</v>
      </c>
      <c r="W45" s="19">
        <f t="shared" si="0"/>
        <v>0</v>
      </c>
      <c r="X45" s="19">
        <f t="shared" si="1"/>
        <v>9</v>
      </c>
      <c r="Y45" s="19">
        <f t="shared" si="2"/>
        <v>3</v>
      </c>
      <c r="Z45" s="19">
        <f t="shared" si="3"/>
        <v>9</v>
      </c>
      <c r="AA45" s="19">
        <f t="shared" si="4"/>
        <v>11</v>
      </c>
      <c r="AC45" s="19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26</v>
      </c>
      <c r="I46" s="61"/>
      <c r="J46" s="61"/>
      <c r="K46" s="61">
        <v>35</v>
      </c>
      <c r="L46" s="61"/>
      <c r="M46" s="61"/>
      <c r="N46" s="61">
        <v>34</v>
      </c>
      <c r="O46" s="62"/>
      <c r="P46" s="62"/>
      <c r="Q46" s="63"/>
      <c r="R46" s="99">
        <v>26</v>
      </c>
      <c r="S46" s="100">
        <v>35</v>
      </c>
      <c r="T46" s="101">
        <v>31.666666666666668</v>
      </c>
      <c r="V46" s="19" t="s">
        <v>124</v>
      </c>
      <c r="W46" s="19">
        <f t="shared" si="0"/>
        <v>0</v>
      </c>
      <c r="X46" s="19">
        <f t="shared" si="1"/>
        <v>9</v>
      </c>
      <c r="Y46" s="19">
        <f t="shared" si="2"/>
        <v>3</v>
      </c>
      <c r="Z46" s="19">
        <f t="shared" si="3"/>
        <v>26</v>
      </c>
      <c r="AA46" s="19">
        <f t="shared" si="4"/>
        <v>35</v>
      </c>
      <c r="AC46" s="19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55</v>
      </c>
      <c r="F47" s="60"/>
      <c r="G47" s="61"/>
      <c r="H47" s="69" t="s">
        <v>227</v>
      </c>
      <c r="I47" s="61"/>
      <c r="J47" s="61"/>
      <c r="K47" s="69" t="s">
        <v>227</v>
      </c>
      <c r="L47" s="61"/>
      <c r="M47" s="61"/>
      <c r="N47" s="69" t="s">
        <v>56</v>
      </c>
      <c r="O47" s="62"/>
      <c r="P47" s="62"/>
      <c r="Q47" s="63"/>
      <c r="R47" s="92" t="s">
        <v>227</v>
      </c>
      <c r="S47" s="94" t="s">
        <v>227</v>
      </c>
      <c r="T47" s="86" t="s">
        <v>227</v>
      </c>
      <c r="V47" s="19" t="s">
        <v>56</v>
      </c>
      <c r="W47" s="19">
        <f t="shared" si="0"/>
        <v>3</v>
      </c>
      <c r="X47" s="19">
        <f t="shared" si="1"/>
        <v>9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9" t="s">
        <v>228</v>
      </c>
      <c r="I48" s="69" t="s">
        <v>228</v>
      </c>
      <c r="J48" s="166">
        <v>1.0000000000000001E-5</v>
      </c>
      <c r="K48" s="166">
        <v>1.9999999999999999E-6</v>
      </c>
      <c r="L48" s="61"/>
      <c r="M48" s="61"/>
      <c r="N48" s="69" t="s">
        <v>132</v>
      </c>
      <c r="O48" s="62"/>
      <c r="P48" s="62"/>
      <c r="Q48" s="63"/>
      <c r="R48" s="102" t="s">
        <v>228</v>
      </c>
      <c r="S48" s="171">
        <v>1.0000000000000001E-5</v>
      </c>
      <c r="T48" s="104">
        <v>2.3999999999999999E-6</v>
      </c>
      <c r="V48" s="19" t="s">
        <v>132</v>
      </c>
      <c r="W48" s="19">
        <f t="shared" si="0"/>
        <v>3</v>
      </c>
      <c r="X48" s="19">
        <f t="shared" si="1"/>
        <v>7</v>
      </c>
      <c r="Y48" s="19">
        <f t="shared" si="2"/>
        <v>2</v>
      </c>
      <c r="Z48" s="19">
        <f t="shared" si="3"/>
        <v>1.9999999999999999E-6</v>
      </c>
      <c r="AA48" s="19">
        <f t="shared" si="4"/>
        <v>1.0000000000000001E-5</v>
      </c>
      <c r="AC48" s="19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9" t="s">
        <v>228</v>
      </c>
      <c r="I49" s="69" t="s">
        <v>228</v>
      </c>
      <c r="J49" s="69" t="s">
        <v>228</v>
      </c>
      <c r="K49" s="69" t="s">
        <v>228</v>
      </c>
      <c r="L49" s="61"/>
      <c r="M49" s="61"/>
      <c r="N49" s="69" t="s">
        <v>132</v>
      </c>
      <c r="O49" s="62"/>
      <c r="P49" s="62"/>
      <c r="Q49" s="63"/>
      <c r="R49" s="102" t="s">
        <v>228</v>
      </c>
      <c r="S49" s="103" t="s">
        <v>228</v>
      </c>
      <c r="T49" s="104" t="s">
        <v>228</v>
      </c>
      <c r="V49" s="19" t="s">
        <v>132</v>
      </c>
      <c r="W49" s="19">
        <f t="shared" si="0"/>
        <v>5</v>
      </c>
      <c r="X49" s="19">
        <f t="shared" si="1"/>
        <v>7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71</v>
      </c>
      <c r="F50" s="60"/>
      <c r="G50" s="61"/>
      <c r="H50" s="69" t="s">
        <v>221</v>
      </c>
      <c r="I50" s="61"/>
      <c r="J50" s="61"/>
      <c r="K50" s="69" t="s">
        <v>221</v>
      </c>
      <c r="L50" s="61"/>
      <c r="M50" s="61"/>
      <c r="N50" s="69" t="s">
        <v>72</v>
      </c>
      <c r="O50" s="62"/>
      <c r="P50" s="62"/>
      <c r="Q50" s="63"/>
      <c r="R50" s="76" t="s">
        <v>221</v>
      </c>
      <c r="S50" s="77" t="s">
        <v>221</v>
      </c>
      <c r="T50" s="78" t="s">
        <v>221</v>
      </c>
      <c r="V50" s="19" t="s">
        <v>72</v>
      </c>
      <c r="W50" s="19">
        <f t="shared" si="0"/>
        <v>3</v>
      </c>
      <c r="X50" s="19">
        <f t="shared" si="1"/>
        <v>9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9" t="s">
        <v>229</v>
      </c>
      <c r="I51" s="61"/>
      <c r="J51" s="61"/>
      <c r="K51" s="69" t="s">
        <v>229</v>
      </c>
      <c r="L51" s="61"/>
      <c r="M51" s="61"/>
      <c r="N51" s="69" t="s">
        <v>138</v>
      </c>
      <c r="O51" s="62"/>
      <c r="P51" s="62"/>
      <c r="Q51" s="63"/>
      <c r="R51" s="70" t="s">
        <v>229</v>
      </c>
      <c r="S51" s="71" t="s">
        <v>229</v>
      </c>
      <c r="T51" s="72" t="s">
        <v>229</v>
      </c>
      <c r="V51" s="19" t="s">
        <v>138</v>
      </c>
      <c r="W51" s="19">
        <f t="shared" si="0"/>
        <v>3</v>
      </c>
      <c r="X51" s="19">
        <f t="shared" si="1"/>
        <v>9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0.5</v>
      </c>
      <c r="G52" s="95">
        <v>0.5</v>
      </c>
      <c r="H52" s="95">
        <v>0.3</v>
      </c>
      <c r="I52" s="95">
        <v>0.6</v>
      </c>
      <c r="J52" s="95">
        <v>0.6</v>
      </c>
      <c r="K52" s="95">
        <v>0.6</v>
      </c>
      <c r="L52" s="95">
        <v>0.5</v>
      </c>
      <c r="M52" s="95">
        <v>0.6</v>
      </c>
      <c r="N52" s="95">
        <v>0.6</v>
      </c>
      <c r="O52" s="62"/>
      <c r="P52" s="62"/>
      <c r="Q52" s="63"/>
      <c r="R52" s="96">
        <v>0.3</v>
      </c>
      <c r="S52" s="97">
        <v>0.6</v>
      </c>
      <c r="T52" s="90">
        <v>0.53333333333333333</v>
      </c>
      <c r="V52" s="19" t="s">
        <v>142</v>
      </c>
      <c r="W52" s="19">
        <f t="shared" si="0"/>
        <v>0</v>
      </c>
      <c r="X52" s="19">
        <f t="shared" si="1"/>
        <v>3</v>
      </c>
      <c r="Y52" s="19">
        <f t="shared" si="2"/>
        <v>9</v>
      </c>
      <c r="Z52" s="19">
        <f t="shared" si="3"/>
        <v>0.3</v>
      </c>
      <c r="AA52" s="19">
        <f t="shared" si="4"/>
        <v>0.6</v>
      </c>
      <c r="AC52" s="19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105">
        <v>7.23</v>
      </c>
      <c r="G53" s="83">
        <v>7.2</v>
      </c>
      <c r="H53" s="83">
        <v>7.21</v>
      </c>
      <c r="I53" s="83">
        <v>7.28</v>
      </c>
      <c r="J53" s="83">
        <v>7.31</v>
      </c>
      <c r="K53" s="83">
        <v>7.18</v>
      </c>
      <c r="L53" s="83">
        <v>7.34</v>
      </c>
      <c r="M53" s="83">
        <v>7.39</v>
      </c>
      <c r="N53" s="83">
        <v>7.29</v>
      </c>
      <c r="O53" s="62"/>
      <c r="P53" s="62"/>
      <c r="Q53" s="63"/>
      <c r="R53" s="84">
        <v>7.18</v>
      </c>
      <c r="S53" s="85">
        <v>7.39</v>
      </c>
      <c r="T53" s="86">
        <v>7.2700000000000005</v>
      </c>
      <c r="W53" s="19">
        <f t="shared" si="0"/>
        <v>0</v>
      </c>
      <c r="X53" s="19">
        <f t="shared" si="1"/>
        <v>3</v>
      </c>
      <c r="Y53" s="19">
        <f t="shared" si="2"/>
        <v>9</v>
      </c>
      <c r="Z53" s="19">
        <f t="shared" si="3"/>
        <v>7.18</v>
      </c>
      <c r="AA53" s="19">
        <f t="shared" si="4"/>
        <v>7.39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214</v>
      </c>
      <c r="G54" s="61" t="s">
        <v>214</v>
      </c>
      <c r="H54" s="61" t="s">
        <v>214</v>
      </c>
      <c r="I54" s="61" t="s">
        <v>214</v>
      </c>
      <c r="J54" s="61" t="s">
        <v>214</v>
      </c>
      <c r="K54" s="61" t="s">
        <v>214</v>
      </c>
      <c r="L54" s="61" t="s">
        <v>214</v>
      </c>
      <c r="M54" s="61" t="s">
        <v>214</v>
      </c>
      <c r="N54" s="61" t="s">
        <v>212</v>
      </c>
      <c r="O54" s="62"/>
      <c r="P54" s="62"/>
      <c r="Q54" s="63"/>
      <c r="R54" s="64"/>
      <c r="S54" s="65"/>
      <c r="T54" s="66"/>
      <c r="W54" s="19">
        <f t="shared" si="0"/>
        <v>0</v>
      </c>
      <c r="X54" s="19">
        <f t="shared" si="1"/>
        <v>3</v>
      </c>
      <c r="Y54" s="19">
        <f t="shared" si="2"/>
        <v>9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214</v>
      </c>
      <c r="G55" s="61" t="s">
        <v>214</v>
      </c>
      <c r="H55" s="61" t="s">
        <v>214</v>
      </c>
      <c r="I55" s="61" t="s">
        <v>214</v>
      </c>
      <c r="J55" s="61" t="s">
        <v>214</v>
      </c>
      <c r="K55" s="61" t="s">
        <v>214</v>
      </c>
      <c r="L55" s="61" t="s">
        <v>214</v>
      </c>
      <c r="M55" s="61" t="s">
        <v>214</v>
      </c>
      <c r="N55" s="61" t="s">
        <v>212</v>
      </c>
      <c r="O55" s="62"/>
      <c r="P55" s="62"/>
      <c r="Q55" s="63"/>
      <c r="R55" s="64"/>
      <c r="S55" s="65"/>
      <c r="T55" s="66"/>
      <c r="W55" s="19">
        <f t="shared" si="0"/>
        <v>0</v>
      </c>
      <c r="X55" s="19">
        <f t="shared" si="1"/>
        <v>3</v>
      </c>
      <c r="Y55" s="19">
        <f t="shared" si="2"/>
        <v>9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69" t="s">
        <v>196</v>
      </c>
      <c r="G56" s="69" t="s">
        <v>196</v>
      </c>
      <c r="H56" s="69" t="s">
        <v>196</v>
      </c>
      <c r="I56" s="69" t="s">
        <v>196</v>
      </c>
      <c r="J56" s="69" t="s">
        <v>196</v>
      </c>
      <c r="K56" s="69" t="s">
        <v>196</v>
      </c>
      <c r="L56" s="69" t="s">
        <v>196</v>
      </c>
      <c r="M56" s="69" t="s">
        <v>196</v>
      </c>
      <c r="N56" s="69" t="s">
        <v>124</v>
      </c>
      <c r="O56" s="62"/>
      <c r="P56" s="62"/>
      <c r="Q56" s="63"/>
      <c r="R56" s="99" t="s">
        <v>196</v>
      </c>
      <c r="S56" s="100" t="s">
        <v>196</v>
      </c>
      <c r="T56" s="101" t="s">
        <v>196</v>
      </c>
      <c r="V56" s="19" t="s">
        <v>152</v>
      </c>
      <c r="W56" s="19">
        <f t="shared" si="0"/>
        <v>9</v>
      </c>
      <c r="X56" s="19">
        <f t="shared" si="1"/>
        <v>3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1">
        <v>51</v>
      </c>
      <c r="C57" s="112" t="s">
        <v>153</v>
      </c>
      <c r="D57" s="5" t="s">
        <v>154</v>
      </c>
      <c r="E57" s="113" t="s">
        <v>155</v>
      </c>
      <c r="F57" s="116" t="s">
        <v>197</v>
      </c>
      <c r="G57" s="116" t="s">
        <v>197</v>
      </c>
      <c r="H57" s="116" t="s">
        <v>197</v>
      </c>
      <c r="I57" s="116" t="s">
        <v>197</v>
      </c>
      <c r="J57" s="116" t="s">
        <v>197</v>
      </c>
      <c r="K57" s="116" t="s">
        <v>197</v>
      </c>
      <c r="L57" s="116" t="s">
        <v>197</v>
      </c>
      <c r="M57" s="116" t="s">
        <v>197</v>
      </c>
      <c r="N57" s="116" t="s">
        <v>64</v>
      </c>
      <c r="O57" s="117"/>
      <c r="P57" s="117"/>
      <c r="Q57" s="118"/>
      <c r="R57" s="119" t="s">
        <v>197</v>
      </c>
      <c r="S57" s="120" t="s">
        <v>197</v>
      </c>
      <c r="T57" s="121" t="s">
        <v>197</v>
      </c>
      <c r="V57" s="19" t="s">
        <v>156</v>
      </c>
      <c r="W57" s="19">
        <f t="shared" si="0"/>
        <v>9</v>
      </c>
      <c r="X57" s="19">
        <f t="shared" si="1"/>
        <v>3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2"/>
      <c r="C58" s="112" t="s">
        <v>157</v>
      </c>
      <c r="D58" s="5" t="s">
        <v>62</v>
      </c>
      <c r="E58" s="113" t="s">
        <v>158</v>
      </c>
      <c r="F58" s="123">
        <v>0.3</v>
      </c>
      <c r="G58" s="124">
        <v>0.4</v>
      </c>
      <c r="H58" s="124">
        <v>0.2</v>
      </c>
      <c r="I58" s="124">
        <v>0.3</v>
      </c>
      <c r="J58" s="124">
        <v>0.1</v>
      </c>
      <c r="K58" s="124">
        <v>0.4</v>
      </c>
      <c r="L58" s="124">
        <v>0.4</v>
      </c>
      <c r="M58" s="124">
        <v>0.4</v>
      </c>
      <c r="N58" s="124">
        <v>0.2</v>
      </c>
      <c r="O58" s="125"/>
      <c r="P58" s="125"/>
      <c r="Q58" s="126"/>
      <c r="R58" s="127">
        <v>0.1</v>
      </c>
      <c r="S58" s="128">
        <v>0.4</v>
      </c>
      <c r="T58" s="129">
        <v>0.30000000000000004</v>
      </c>
      <c r="V58" s="19" t="s">
        <v>124</v>
      </c>
      <c r="W58" s="19">
        <f t="shared" si="0"/>
        <v>0</v>
      </c>
      <c r="X58" s="19">
        <f t="shared" si="1"/>
        <v>3</v>
      </c>
      <c r="Y58" s="19">
        <f t="shared" si="2"/>
        <v>9</v>
      </c>
      <c r="Z58" s="19">
        <f t="shared" si="3"/>
        <v>0.1</v>
      </c>
      <c r="AA58" s="19">
        <f t="shared" si="4"/>
        <v>0.4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6" t="s">
        <v>3</v>
      </c>
      <c r="G61" s="6" t="s">
        <v>4</v>
      </c>
      <c r="H61" s="6" t="s">
        <v>5</v>
      </c>
      <c r="I61" s="6"/>
      <c r="J61" s="6"/>
      <c r="K61" s="6" t="s">
        <v>8</v>
      </c>
      <c r="L61" s="6" t="s">
        <v>9</v>
      </c>
      <c r="M61" s="6" t="s">
        <v>10</v>
      </c>
      <c r="N61" s="6" t="s">
        <v>11</v>
      </c>
      <c r="O61" s="6" t="s">
        <v>12</v>
      </c>
      <c r="P61" s="6" t="s">
        <v>13</v>
      </c>
      <c r="Q61" s="6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0</v>
      </c>
      <c r="P63" s="31">
        <f t="shared" si="5"/>
        <v>0</v>
      </c>
      <c r="Q63" s="31">
        <f t="shared" si="5"/>
        <v>0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11.5</v>
      </c>
      <c r="G64" s="35">
        <f t="shared" si="5"/>
        <v>17</v>
      </c>
      <c r="H64" s="35">
        <f t="shared" si="5"/>
        <v>18</v>
      </c>
      <c r="I64" s="35">
        <f t="shared" si="5"/>
        <v>21</v>
      </c>
      <c r="J64" s="35">
        <f t="shared" si="5"/>
        <v>27</v>
      </c>
      <c r="K64" s="35">
        <f t="shared" si="5"/>
        <v>25.5</v>
      </c>
      <c r="L64" s="35">
        <f t="shared" si="5"/>
        <v>24</v>
      </c>
      <c r="M64" s="35">
        <f t="shared" si="5"/>
        <v>18</v>
      </c>
      <c r="N64" s="35">
        <f t="shared" si="5"/>
        <v>11</v>
      </c>
      <c r="O64" s="35">
        <f t="shared" si="5"/>
        <v>0</v>
      </c>
      <c r="P64" s="35">
        <f t="shared" si="5"/>
        <v>0</v>
      </c>
      <c r="Q64" s="35">
        <f t="shared" si="5"/>
        <v>0</v>
      </c>
      <c r="R64" s="135">
        <f>IF(AND(F64="",G64="",H64="",I64="",J64="",K64="",L64="",M64="",N64="",O64="",P64="",Q64=""),"",AVERAGE(F64:Q64))</f>
        <v>14.416666666666666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13</v>
      </c>
      <c r="H65" s="35">
        <f t="shared" si="5"/>
        <v>20</v>
      </c>
      <c r="I65" s="35">
        <f t="shared" si="5"/>
        <v>25</v>
      </c>
      <c r="J65" s="35">
        <f t="shared" si="5"/>
        <v>27</v>
      </c>
      <c r="K65" s="35">
        <f t="shared" si="5"/>
        <v>28</v>
      </c>
      <c r="L65" s="35">
        <f t="shared" si="5"/>
        <v>22</v>
      </c>
      <c r="M65" s="35">
        <f t="shared" si="5"/>
        <v>12</v>
      </c>
      <c r="N65" s="35">
        <f t="shared" si="5"/>
        <v>8</v>
      </c>
      <c r="O65" s="35">
        <f t="shared" si="5"/>
        <v>0</v>
      </c>
      <c r="P65" s="35">
        <f t="shared" si="5"/>
        <v>0</v>
      </c>
      <c r="Q65" s="35">
        <f t="shared" si="5"/>
        <v>0</v>
      </c>
      <c r="R65" s="135">
        <f>IF(AND(F65="",G65="",H65="",I65="",J65="",K65="",L65="",M65="",N65="",O65="",P65="",Q65=""),"",AVERAGE(F65:Q65))</f>
        <v>13.916666666666666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/>
      <c r="J66" s="137"/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 t="str">
        <f t="shared" si="6"/>
        <v/>
      </c>
      <c r="P66" s="137" t="str">
        <f t="shared" si="6"/>
        <v/>
      </c>
      <c r="Q66" s="137" t="str">
        <f t="shared" si="6"/>
        <v/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/>
      <c r="J67" s="137"/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/>
      </c>
      <c r="P67" s="137" t="str">
        <f t="shared" si="6"/>
        <v/>
      </c>
      <c r="Q67" s="137" t="str">
        <f t="shared" si="6"/>
        <v/>
      </c>
      <c r="R67" s="135"/>
    </row>
    <row r="68" spans="2:18" hidden="1" x14ac:dyDescent="0.15">
      <c r="B68" s="57">
        <v>3</v>
      </c>
      <c r="C68" s="58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/>
      <c r="J68" s="137"/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/>
      <c r="J69" s="137"/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>
        <f t="shared" si="7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/>
      <c r="J70" s="137"/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>
        <f t="shared" si="7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/>
      <c r="J71" s="137"/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>
        <f t="shared" si="7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/>
      <c r="J72" s="137"/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>
        <f t="shared" si="7"/>
        <v>1E-3</v>
      </c>
    </row>
    <row r="73" spans="2:18" hidden="1" x14ac:dyDescent="0.15">
      <c r="B73" s="57">
        <v>8</v>
      </c>
      <c r="C73" s="58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/>
      <c r="J73" s="137"/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>
        <f t="shared" si="7"/>
        <v>2E-3</v>
      </c>
    </row>
    <row r="74" spans="2:18" hidden="1" x14ac:dyDescent="0.15">
      <c r="B74" s="57">
        <v>9</v>
      </c>
      <c r="C74" s="58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/>
      <c r="J74" s="137"/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>
        <f t="shared" si="7"/>
        <v>4.0000000000000001E-3</v>
      </c>
    </row>
    <row r="75" spans="2:18" hidden="1" x14ac:dyDescent="0.15">
      <c r="B75" s="57">
        <v>10</v>
      </c>
      <c r="C75" s="58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/>
      <c r="J75" s="137"/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>
        <f t="shared" si="7"/>
        <v>1E-3</v>
      </c>
    </row>
    <row r="76" spans="2:18" hidden="1" x14ac:dyDescent="0.15">
      <c r="B76" s="57">
        <v>11</v>
      </c>
      <c r="C76" s="58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0.35</v>
      </c>
      <c r="I76" s="137"/>
      <c r="J76" s="137"/>
      <c r="K76" s="137">
        <f t="shared" si="6"/>
        <v>0.55000000000000004</v>
      </c>
      <c r="L76" s="137" t="str">
        <f t="shared" si="6"/>
        <v/>
      </c>
      <c r="M76" s="137" t="str">
        <f t="shared" si="6"/>
        <v/>
      </c>
      <c r="N76" s="137">
        <f t="shared" si="6"/>
        <v>0.31</v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>
        <f t="shared" si="7"/>
        <v>0.40333333333333332</v>
      </c>
    </row>
    <row r="77" spans="2:18" hidden="1" x14ac:dyDescent="0.15">
      <c r="B77" s="57">
        <v>12</v>
      </c>
      <c r="C77" s="58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/>
      <c r="J77" s="137"/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>
        <f t="shared" si="7"/>
        <v>5.000000000000001E-2</v>
      </c>
    </row>
    <row r="78" spans="2:18" hidden="1" x14ac:dyDescent="0.15">
      <c r="B78" s="57">
        <v>13</v>
      </c>
      <c r="C78" s="58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/>
      <c r="J78" s="137"/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>
        <f t="shared" si="7"/>
        <v>0.10000000000000002</v>
      </c>
    </row>
    <row r="79" spans="2:18" hidden="1" x14ac:dyDescent="0.15">
      <c r="B79" s="57">
        <v>14</v>
      </c>
      <c r="C79" s="58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/>
      <c r="J79" s="137"/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>
        <f t="shared" si="7"/>
        <v>2.0000000000000001E-4</v>
      </c>
    </row>
    <row r="80" spans="2:18" hidden="1" x14ac:dyDescent="0.15">
      <c r="B80" s="57">
        <v>15</v>
      </c>
      <c r="C80" s="58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/>
      <c r="J80" s="137"/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>
        <f t="shared" si="7"/>
        <v>5.0000000000000001E-3</v>
      </c>
    </row>
    <row r="81" spans="2:18" ht="27" hidden="1" x14ac:dyDescent="0.15">
      <c r="B81" s="57">
        <v>16</v>
      </c>
      <c r="C81" s="58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/>
      <c r="J81" s="137"/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>
        <f t="shared" si="7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/>
      <c r="J82" s="137"/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>
        <f t="shared" si="7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/>
      <c r="J83" s="137"/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>
        <f t="shared" si="7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/>
      <c r="J84" s="137"/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>
        <f t="shared" si="7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/>
      <c r="J85" s="137"/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>
        <f t="shared" si="7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/>
      <c r="J86" s="137"/>
      <c r="K86" s="137">
        <f t="shared" si="8"/>
        <v>0.08</v>
      </c>
      <c r="L86" s="137" t="str">
        <f t="shared" si="8"/>
        <v/>
      </c>
      <c r="M86" s="137" t="str">
        <f t="shared" si="8"/>
        <v/>
      </c>
      <c r="N86" s="137">
        <f t="shared" si="8"/>
        <v>0.1</v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>
        <f t="shared" si="7"/>
        <v>0.08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/>
      <c r="J87" s="137"/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>
        <f t="shared" si="7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8.0000000000000002E-3</v>
      </c>
      <c r="I88" s="137"/>
      <c r="J88" s="137"/>
      <c r="K88" s="137">
        <f t="shared" si="8"/>
        <v>1.7999999999999999E-2</v>
      </c>
      <c r="L88" s="137" t="str">
        <f t="shared" si="8"/>
        <v/>
      </c>
      <c r="M88" s="137" t="str">
        <f t="shared" si="8"/>
        <v/>
      </c>
      <c r="N88" s="137">
        <f t="shared" si="8"/>
        <v>1.4999999999999999E-2</v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>
        <f t="shared" si="7"/>
        <v>1.3666666666666666E-2</v>
      </c>
    </row>
    <row r="89" spans="2:18" hidden="1" x14ac:dyDescent="0.15">
      <c r="B89" s="57">
        <v>24</v>
      </c>
      <c r="C89" s="58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/>
      <c r="J89" s="137"/>
      <c r="K89" s="137">
        <f t="shared" si="8"/>
        <v>7.0000000000000001E-3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6.0000000000000001E-3</v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>
        <f t="shared" si="7"/>
        <v>5.3333333333333332E-3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2E-3</v>
      </c>
      <c r="I90" s="137"/>
      <c r="J90" s="137"/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>
        <f t="shared" si="7"/>
        <v>1.6666666666666668E-3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/>
      <c r="J91" s="137"/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>
        <f t="shared" si="7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1.4999999999999999E-2</v>
      </c>
      <c r="I92" s="137"/>
      <c r="J92" s="137"/>
      <c r="K92" s="137">
        <f t="shared" si="8"/>
        <v>2.7E-2</v>
      </c>
      <c r="L92" s="137" t="str">
        <f t="shared" si="8"/>
        <v/>
      </c>
      <c r="M92" s="137" t="str">
        <f t="shared" si="8"/>
        <v/>
      </c>
      <c r="N92" s="137">
        <f t="shared" si="8"/>
        <v>0.02</v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>
        <f t="shared" si="7"/>
        <v>2.0666666666666667E-2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6.0000000000000001E-3</v>
      </c>
      <c r="I93" s="137"/>
      <c r="J93" s="137"/>
      <c r="K93" s="137">
        <f t="shared" si="8"/>
        <v>1.0999999999999999E-2</v>
      </c>
      <c r="L93" s="137" t="str">
        <f t="shared" si="8"/>
        <v/>
      </c>
      <c r="M93" s="137" t="str">
        <f t="shared" si="8"/>
        <v/>
      </c>
      <c r="N93" s="137">
        <f t="shared" si="8"/>
        <v>1.4E-2</v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>
        <f t="shared" si="7"/>
        <v>1.0333333333333333E-2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5.0000000000000001E-3</v>
      </c>
      <c r="I94" s="137"/>
      <c r="J94" s="137"/>
      <c r="K94" s="137">
        <f t="shared" si="8"/>
        <v>7.0000000000000001E-3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5.0000000000000001E-3</v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>
        <f t="shared" si="7"/>
        <v>5.6666666666666671E-3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/>
      <c r="J95" s="137"/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>
        <f t="shared" si="7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/>
      <c r="J96" s="137"/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>
        <f t="shared" si="7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/>
      <c r="J97" s="137"/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>
        <f t="shared" si="7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/>
      <c r="J98" s="137"/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>
        <f t="shared" si="7"/>
        <v>0.01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/>
      <c r="J99" s="137"/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>
        <f t="shared" si="7"/>
        <v>0.03</v>
      </c>
    </row>
    <row r="100" spans="2:18" hidden="1" x14ac:dyDescent="0.15">
      <c r="B100" s="57">
        <v>35</v>
      </c>
      <c r="C100" s="58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/>
      <c r="J100" s="137"/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>
        <f t="shared" si="7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3.3</v>
      </c>
      <c r="I101" s="137"/>
      <c r="J101" s="137"/>
      <c r="K101" s="137">
        <f t="shared" si="9"/>
        <v>3.7</v>
      </c>
      <c r="L101" s="137" t="str">
        <f t="shared" si="9"/>
        <v/>
      </c>
      <c r="M101" s="137" t="str">
        <f t="shared" si="9"/>
        <v/>
      </c>
      <c r="N101" s="137">
        <f t="shared" si="9"/>
        <v>3.7</v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>
        <f t="shared" si="7"/>
        <v>3.5666666666666664</v>
      </c>
    </row>
    <row r="102" spans="2:18" hidden="1" x14ac:dyDescent="0.15">
      <c r="B102" s="57">
        <v>37</v>
      </c>
      <c r="C102" s="58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/>
      <c r="J102" s="137"/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>
        <f t="shared" si="7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6" t="s">
        <v>119</v>
      </c>
      <c r="F103" s="137">
        <f t="shared" si="9"/>
        <v>3.2</v>
      </c>
      <c r="G103" s="137">
        <f t="shared" si="9"/>
        <v>3.3</v>
      </c>
      <c r="H103" s="137">
        <f t="shared" si="9"/>
        <v>3.1</v>
      </c>
      <c r="I103" s="137"/>
      <c r="J103" s="137"/>
      <c r="K103" s="137">
        <f t="shared" si="9"/>
        <v>3.1</v>
      </c>
      <c r="L103" s="137">
        <f t="shared" si="9"/>
        <v>3.3</v>
      </c>
      <c r="M103" s="137">
        <f t="shared" si="9"/>
        <v>3.2</v>
      </c>
      <c r="N103" s="137">
        <f t="shared" si="9"/>
        <v>3.4</v>
      </c>
      <c r="O103" s="137" t="str">
        <f t="shared" si="9"/>
        <v/>
      </c>
      <c r="P103" s="137" t="str">
        <f t="shared" si="9"/>
        <v/>
      </c>
      <c r="Q103" s="137" t="str">
        <f t="shared" si="9"/>
        <v/>
      </c>
      <c r="R103" s="135">
        <f t="shared" si="7"/>
        <v>3.2285714285714282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9</v>
      </c>
      <c r="I104" s="137"/>
      <c r="J104" s="137"/>
      <c r="K104" s="137">
        <f t="shared" si="9"/>
        <v>11</v>
      </c>
      <c r="L104" s="137" t="str">
        <f t="shared" si="9"/>
        <v/>
      </c>
      <c r="M104" s="137" t="str">
        <f t="shared" si="9"/>
        <v/>
      </c>
      <c r="N104" s="137">
        <f t="shared" si="9"/>
        <v>10</v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>
        <f t="shared" si="7"/>
        <v>10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26</v>
      </c>
      <c r="I105" s="137"/>
      <c r="J105" s="137"/>
      <c r="K105" s="137">
        <f t="shared" si="9"/>
        <v>35</v>
      </c>
      <c r="L105" s="137" t="str">
        <f t="shared" si="9"/>
        <v/>
      </c>
      <c r="M105" s="137" t="str">
        <f t="shared" si="9"/>
        <v/>
      </c>
      <c r="N105" s="137">
        <f t="shared" si="9"/>
        <v>34</v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>
        <f t="shared" si="7"/>
        <v>31.666666666666668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/>
      <c r="J106" s="137"/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>
        <f t="shared" si="7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/>
      <c r="J107" s="137"/>
      <c r="K107" s="137">
        <f t="shared" si="9"/>
        <v>1.9999999999999999E-6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>
        <f t="shared" si="7"/>
        <v>1.3333333333333332E-6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/>
      <c r="J108" s="137"/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>
        <f t="shared" si="7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/>
      <c r="J109" s="137"/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>
        <f t="shared" si="7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/>
      <c r="J110" s="137"/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>
        <f t="shared" si="7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6" t="s">
        <v>141</v>
      </c>
      <c r="F111" s="137">
        <f t="shared" si="9"/>
        <v>0.5</v>
      </c>
      <c r="G111" s="137">
        <f t="shared" si="9"/>
        <v>0.5</v>
      </c>
      <c r="H111" s="137">
        <f t="shared" si="9"/>
        <v>0.3</v>
      </c>
      <c r="I111" s="137"/>
      <c r="J111" s="137"/>
      <c r="K111" s="137">
        <f t="shared" si="9"/>
        <v>0.6</v>
      </c>
      <c r="L111" s="137">
        <f t="shared" si="9"/>
        <v>0.5</v>
      </c>
      <c r="M111" s="137">
        <f t="shared" si="9"/>
        <v>0.6</v>
      </c>
      <c r="N111" s="137">
        <f t="shared" si="9"/>
        <v>0.6</v>
      </c>
      <c r="O111" s="137" t="str">
        <f t="shared" si="9"/>
        <v/>
      </c>
      <c r="P111" s="137" t="str">
        <f t="shared" si="9"/>
        <v/>
      </c>
      <c r="Q111" s="137" t="str">
        <f t="shared" si="9"/>
        <v/>
      </c>
      <c r="R111" s="135">
        <f t="shared" si="7"/>
        <v>0.51428571428571435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6" t="s">
        <v>145</v>
      </c>
      <c r="F112" s="137">
        <f t="shared" si="9"/>
        <v>7.23</v>
      </c>
      <c r="G112" s="137">
        <f t="shared" si="9"/>
        <v>7.2</v>
      </c>
      <c r="H112" s="137">
        <f t="shared" si="9"/>
        <v>7.21</v>
      </c>
      <c r="I112" s="137"/>
      <c r="J112" s="137"/>
      <c r="K112" s="137">
        <f t="shared" si="9"/>
        <v>7.18</v>
      </c>
      <c r="L112" s="137">
        <f t="shared" si="9"/>
        <v>7.34</v>
      </c>
      <c r="M112" s="137">
        <f t="shared" si="9"/>
        <v>7.39</v>
      </c>
      <c r="N112" s="137">
        <f t="shared" si="9"/>
        <v>7.29</v>
      </c>
      <c r="O112" s="137" t="str">
        <f t="shared" si="9"/>
        <v/>
      </c>
      <c r="P112" s="137" t="str">
        <f t="shared" si="9"/>
        <v/>
      </c>
      <c r="Q112" s="137" t="str">
        <f t="shared" si="9"/>
        <v/>
      </c>
      <c r="R112" s="135">
        <f t="shared" si="7"/>
        <v>7.2628571428571425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/>
      <c r="J113" s="137"/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/>
      </c>
      <c r="P113" s="137" t="str">
        <f t="shared" si="9"/>
        <v/>
      </c>
      <c r="Q113" s="137" t="str">
        <f t="shared" si="9"/>
        <v/>
      </c>
      <c r="R113" s="135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/>
      <c r="J114" s="137"/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/>
      </c>
      <c r="P114" s="137" t="str">
        <f t="shared" si="10"/>
        <v/>
      </c>
      <c r="Q114" s="137" t="str">
        <f t="shared" si="10"/>
        <v/>
      </c>
      <c r="R114" s="135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/>
      <c r="J115" s="137"/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 t="str">
        <f t="shared" si="10"/>
        <v/>
      </c>
      <c r="P115" s="137" t="str">
        <f t="shared" si="10"/>
        <v/>
      </c>
      <c r="Q115" s="137" t="str">
        <f t="shared" si="10"/>
        <v/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/>
      <c r="J116" s="137"/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 t="str">
        <f t="shared" si="10"/>
        <v/>
      </c>
      <c r="P116" s="137" t="str">
        <f t="shared" si="10"/>
        <v/>
      </c>
      <c r="Q116" s="137" t="str">
        <f t="shared" si="10"/>
        <v/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1"/>
      <c r="C117" s="112" t="s">
        <v>157</v>
      </c>
      <c r="D117" s="5" t="s">
        <v>62</v>
      </c>
      <c r="E117" s="139" t="s">
        <v>116</v>
      </c>
      <c r="F117" s="125">
        <f t="shared" si="10"/>
        <v>0.3</v>
      </c>
      <c r="G117" s="125">
        <f t="shared" si="10"/>
        <v>0.4</v>
      </c>
      <c r="H117" s="125">
        <f t="shared" si="10"/>
        <v>0.2</v>
      </c>
      <c r="I117" s="125"/>
      <c r="J117" s="125"/>
      <c r="K117" s="125">
        <f t="shared" si="10"/>
        <v>0.4</v>
      </c>
      <c r="L117" s="125">
        <f t="shared" si="10"/>
        <v>0.4</v>
      </c>
      <c r="M117" s="125">
        <f t="shared" si="10"/>
        <v>0.4</v>
      </c>
      <c r="N117" s="125">
        <f t="shared" si="10"/>
        <v>0.2</v>
      </c>
      <c r="O117" s="125" t="str">
        <f t="shared" si="10"/>
        <v/>
      </c>
      <c r="P117" s="125" t="str">
        <f t="shared" si="10"/>
        <v/>
      </c>
      <c r="Q117" s="125" t="str">
        <f t="shared" si="10"/>
        <v/>
      </c>
      <c r="R117" s="140">
        <f>IF(AND(F117="",G117="",H117="",I117="",J117="",K117="",L117="",M117="",N117="",O117="",P117="",Q117=""),"",AVERAGE(F117:Q117))</f>
        <v>0.32857142857142857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3" priority="2" stopIfTrue="1" operator="equal">
      <formula>""</formula>
    </cfRule>
  </conditionalFormatting>
  <conditionalFormatting sqref="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1.駅前</vt:lpstr>
      <vt:lpstr>2.川原町</vt:lpstr>
      <vt:lpstr>3.大坪</vt:lpstr>
      <vt:lpstr>4.上町</vt:lpstr>
      <vt:lpstr>5.平福</vt:lpstr>
      <vt:lpstr>6.福澤</vt:lpstr>
      <vt:lpstr>7.東中山</vt:lpstr>
      <vt:lpstr>8.中土居</vt:lpstr>
      <vt:lpstr>9.奥海</vt:lpstr>
      <vt:lpstr>10.桑村</vt:lpstr>
      <vt:lpstr>'10.桑村'!A</vt:lpstr>
      <vt:lpstr>'1.駅前'!Print_Area</vt:lpstr>
      <vt:lpstr>'10.桑村'!Print_Area</vt:lpstr>
      <vt:lpstr>'2.川原町'!Print_Area</vt:lpstr>
      <vt:lpstr>'3.大坪'!Print_Area</vt:lpstr>
      <vt:lpstr>'4.上町'!Print_Area</vt:lpstr>
      <vt:lpstr>'5.平福'!Print_Area</vt:lpstr>
      <vt:lpstr>'6.福澤'!Print_Area</vt:lpstr>
      <vt:lpstr>'7.東中山'!Print_Area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2020-07-22T08:05:36Z</dcterms:created>
  <dcterms:modified xsi:type="dcterms:W3CDTF">2025-01-23T00:11:37Z</dcterms:modified>
</cp:coreProperties>
</file>