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4 水質検査DATA\3月\"/>
    </mc:Choice>
  </mc:AlternateContent>
  <xr:revisionPtr revIDLastSave="0" documentId="13_ncr:1_{BFAC46AD-2A88-4CBC-9522-62D6DC6D687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_久崎" sheetId="2" r:id="rId1"/>
    <sheet name="2_西新宿" sheetId="3" r:id="rId2"/>
    <sheet name="3_目高" sheetId="4" r:id="rId3"/>
    <sheet name="4_金屋" sheetId="5" r:id="rId4"/>
    <sheet name="5_宇根" sheetId="6" r:id="rId5"/>
    <sheet name="6_福吉" sheetId="7" r:id="rId6"/>
    <sheet name="7_桜山" sheetId="8" r:id="rId7"/>
    <sheet name="11_久崎浄水場出口" sheetId="9" r:id="rId8"/>
    <sheet name="Sheet1" sheetId="1" r:id="rId9"/>
  </sheets>
  <definedNames>
    <definedName name="_xlnm.Print_Area" localSheetId="0">'1_久崎'!$B$1:$T$58</definedName>
    <definedName name="_xlnm.Print_Area" localSheetId="7">'11_久崎浄水場出口'!$B$1:$T$58</definedName>
    <definedName name="_xlnm.Print_Area" localSheetId="1">'2_西新宿'!$B$1:$T$58</definedName>
    <definedName name="_xlnm.Print_Area" localSheetId="2">'3_目高'!$B$1:$T$58</definedName>
    <definedName name="_xlnm.Print_Area" localSheetId="3">'4_金屋'!$B$1:$T$58</definedName>
    <definedName name="_xlnm.Print_Area" localSheetId="4">'5_宇根'!$B$1:$T$58</definedName>
    <definedName name="_xlnm.Print_Area" localSheetId="5">'6_福吉'!$B$1:$T$58</definedName>
    <definedName name="_xlnm.Print_Area" localSheetId="6">'7_桜山'!$B$1:$T$58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9" l="1"/>
  <c r="P117" i="9"/>
  <c r="O117" i="9"/>
  <c r="N117" i="9"/>
  <c r="M117" i="9"/>
  <c r="L117" i="9"/>
  <c r="K117" i="9"/>
  <c r="J117" i="9"/>
  <c r="I117" i="9"/>
  <c r="H117" i="9"/>
  <c r="G117" i="9"/>
  <c r="F117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Q99" i="9"/>
  <c r="P99" i="9"/>
  <c r="O99" i="9"/>
  <c r="N99" i="9"/>
  <c r="M99" i="9"/>
  <c r="L99" i="9"/>
  <c r="K99" i="9"/>
  <c r="J99" i="9"/>
  <c r="I99" i="9"/>
  <c r="H99" i="9"/>
  <c r="G99" i="9"/>
  <c r="F99" i="9"/>
  <c r="Q98" i="9"/>
  <c r="P98" i="9"/>
  <c r="O98" i="9"/>
  <c r="N98" i="9"/>
  <c r="M98" i="9"/>
  <c r="L98" i="9"/>
  <c r="K98" i="9"/>
  <c r="J98" i="9"/>
  <c r="I98" i="9"/>
  <c r="H98" i="9"/>
  <c r="G98" i="9"/>
  <c r="F98" i="9"/>
  <c r="Q97" i="9"/>
  <c r="P97" i="9"/>
  <c r="O97" i="9"/>
  <c r="N97" i="9"/>
  <c r="M97" i="9"/>
  <c r="L97" i="9"/>
  <c r="K97" i="9"/>
  <c r="J97" i="9"/>
  <c r="I97" i="9"/>
  <c r="H97" i="9"/>
  <c r="G97" i="9"/>
  <c r="F97" i="9"/>
  <c r="Q96" i="9"/>
  <c r="P96" i="9"/>
  <c r="O96" i="9"/>
  <c r="N96" i="9"/>
  <c r="M96" i="9"/>
  <c r="L96" i="9"/>
  <c r="K96" i="9"/>
  <c r="J96" i="9"/>
  <c r="I96" i="9"/>
  <c r="H96" i="9"/>
  <c r="G96" i="9"/>
  <c r="F96" i="9"/>
  <c r="Q95" i="9"/>
  <c r="P95" i="9"/>
  <c r="O95" i="9"/>
  <c r="N95" i="9"/>
  <c r="M95" i="9"/>
  <c r="L95" i="9"/>
  <c r="K95" i="9"/>
  <c r="J95" i="9"/>
  <c r="I95" i="9"/>
  <c r="H95" i="9"/>
  <c r="G95" i="9"/>
  <c r="F95" i="9"/>
  <c r="Q94" i="9"/>
  <c r="P94" i="9"/>
  <c r="O94" i="9"/>
  <c r="N94" i="9"/>
  <c r="M94" i="9"/>
  <c r="L94" i="9"/>
  <c r="K94" i="9"/>
  <c r="J94" i="9"/>
  <c r="I94" i="9"/>
  <c r="H94" i="9"/>
  <c r="G94" i="9"/>
  <c r="F94" i="9"/>
  <c r="Q93" i="9"/>
  <c r="P93" i="9"/>
  <c r="O93" i="9"/>
  <c r="N93" i="9"/>
  <c r="M93" i="9"/>
  <c r="L93" i="9"/>
  <c r="K93" i="9"/>
  <c r="J93" i="9"/>
  <c r="I93" i="9"/>
  <c r="H93" i="9"/>
  <c r="G93" i="9"/>
  <c r="F93" i="9"/>
  <c r="Q92" i="9"/>
  <c r="P92" i="9"/>
  <c r="O92" i="9"/>
  <c r="N92" i="9"/>
  <c r="M92" i="9"/>
  <c r="L92" i="9"/>
  <c r="K92" i="9"/>
  <c r="J92" i="9"/>
  <c r="I92" i="9"/>
  <c r="H92" i="9"/>
  <c r="G92" i="9"/>
  <c r="F92" i="9"/>
  <c r="Q91" i="9"/>
  <c r="P91" i="9"/>
  <c r="O91" i="9"/>
  <c r="N91" i="9"/>
  <c r="M91" i="9"/>
  <c r="L91" i="9"/>
  <c r="K91" i="9"/>
  <c r="J91" i="9"/>
  <c r="I91" i="9"/>
  <c r="H91" i="9"/>
  <c r="G91" i="9"/>
  <c r="F91" i="9"/>
  <c r="Q90" i="9"/>
  <c r="P90" i="9"/>
  <c r="O90" i="9"/>
  <c r="N90" i="9"/>
  <c r="M90" i="9"/>
  <c r="L90" i="9"/>
  <c r="K90" i="9"/>
  <c r="J90" i="9"/>
  <c r="I90" i="9"/>
  <c r="H90" i="9"/>
  <c r="G90" i="9"/>
  <c r="F90" i="9"/>
  <c r="Q89" i="9"/>
  <c r="P89" i="9"/>
  <c r="O89" i="9"/>
  <c r="N89" i="9"/>
  <c r="M89" i="9"/>
  <c r="L89" i="9"/>
  <c r="K89" i="9"/>
  <c r="J89" i="9"/>
  <c r="I89" i="9"/>
  <c r="H89" i="9"/>
  <c r="G89" i="9"/>
  <c r="F89" i="9"/>
  <c r="Q88" i="9"/>
  <c r="P88" i="9"/>
  <c r="O88" i="9"/>
  <c r="N88" i="9"/>
  <c r="M88" i="9"/>
  <c r="L88" i="9"/>
  <c r="K88" i="9"/>
  <c r="J88" i="9"/>
  <c r="I88" i="9"/>
  <c r="H88" i="9"/>
  <c r="G88" i="9"/>
  <c r="F88" i="9"/>
  <c r="Q87" i="9"/>
  <c r="P87" i="9"/>
  <c r="O87" i="9"/>
  <c r="N87" i="9"/>
  <c r="M87" i="9"/>
  <c r="L87" i="9"/>
  <c r="K87" i="9"/>
  <c r="J87" i="9"/>
  <c r="I87" i="9"/>
  <c r="H87" i="9"/>
  <c r="G87" i="9"/>
  <c r="F87" i="9"/>
  <c r="Q86" i="9"/>
  <c r="P86" i="9"/>
  <c r="O86" i="9"/>
  <c r="N86" i="9"/>
  <c r="M86" i="9"/>
  <c r="L86" i="9"/>
  <c r="K86" i="9"/>
  <c r="J86" i="9"/>
  <c r="I86" i="9"/>
  <c r="H86" i="9"/>
  <c r="G86" i="9"/>
  <c r="F86" i="9"/>
  <c r="Q85" i="9"/>
  <c r="P85" i="9"/>
  <c r="O85" i="9"/>
  <c r="N85" i="9"/>
  <c r="M85" i="9"/>
  <c r="L85" i="9"/>
  <c r="K85" i="9"/>
  <c r="J85" i="9"/>
  <c r="I85" i="9"/>
  <c r="H85" i="9"/>
  <c r="G85" i="9"/>
  <c r="F85" i="9"/>
  <c r="Q84" i="9"/>
  <c r="P84" i="9"/>
  <c r="O84" i="9"/>
  <c r="N84" i="9"/>
  <c r="M84" i="9"/>
  <c r="L84" i="9"/>
  <c r="K84" i="9"/>
  <c r="J84" i="9"/>
  <c r="I84" i="9"/>
  <c r="H84" i="9"/>
  <c r="G84" i="9"/>
  <c r="F84" i="9"/>
  <c r="Q83" i="9"/>
  <c r="P83" i="9"/>
  <c r="O83" i="9"/>
  <c r="N83" i="9"/>
  <c r="M83" i="9"/>
  <c r="L83" i="9"/>
  <c r="K83" i="9"/>
  <c r="J83" i="9"/>
  <c r="I83" i="9"/>
  <c r="H83" i="9"/>
  <c r="G83" i="9"/>
  <c r="F83" i="9"/>
  <c r="Q82" i="9"/>
  <c r="P82" i="9"/>
  <c r="O82" i="9"/>
  <c r="N82" i="9"/>
  <c r="M82" i="9"/>
  <c r="L82" i="9"/>
  <c r="K82" i="9"/>
  <c r="J82" i="9"/>
  <c r="I82" i="9"/>
  <c r="H82" i="9"/>
  <c r="G82" i="9"/>
  <c r="F82" i="9"/>
  <c r="Q81" i="9"/>
  <c r="P81" i="9"/>
  <c r="O81" i="9"/>
  <c r="N81" i="9"/>
  <c r="M81" i="9"/>
  <c r="L81" i="9"/>
  <c r="K81" i="9"/>
  <c r="J81" i="9"/>
  <c r="I81" i="9"/>
  <c r="H81" i="9"/>
  <c r="G81" i="9"/>
  <c r="F81" i="9"/>
  <c r="Q80" i="9"/>
  <c r="P80" i="9"/>
  <c r="O80" i="9"/>
  <c r="N80" i="9"/>
  <c r="M80" i="9"/>
  <c r="L80" i="9"/>
  <c r="K80" i="9"/>
  <c r="J80" i="9"/>
  <c r="I80" i="9"/>
  <c r="H80" i="9"/>
  <c r="G80" i="9"/>
  <c r="F80" i="9"/>
  <c r="Q79" i="9"/>
  <c r="P79" i="9"/>
  <c r="O79" i="9"/>
  <c r="N79" i="9"/>
  <c r="M79" i="9"/>
  <c r="L79" i="9"/>
  <c r="K79" i="9"/>
  <c r="J79" i="9"/>
  <c r="I79" i="9"/>
  <c r="H79" i="9"/>
  <c r="G79" i="9"/>
  <c r="F79" i="9"/>
  <c r="Q78" i="9"/>
  <c r="P78" i="9"/>
  <c r="O78" i="9"/>
  <c r="N78" i="9"/>
  <c r="M78" i="9"/>
  <c r="L78" i="9"/>
  <c r="K78" i="9"/>
  <c r="J78" i="9"/>
  <c r="I78" i="9"/>
  <c r="H78" i="9"/>
  <c r="G78" i="9"/>
  <c r="F78" i="9"/>
  <c r="Q77" i="9"/>
  <c r="P77" i="9"/>
  <c r="O77" i="9"/>
  <c r="N77" i="9"/>
  <c r="M77" i="9"/>
  <c r="L77" i="9"/>
  <c r="K77" i="9"/>
  <c r="J77" i="9"/>
  <c r="I77" i="9"/>
  <c r="H77" i="9"/>
  <c r="G77" i="9"/>
  <c r="F77" i="9"/>
  <c r="Q76" i="9"/>
  <c r="P76" i="9"/>
  <c r="O76" i="9"/>
  <c r="N76" i="9"/>
  <c r="M76" i="9"/>
  <c r="L76" i="9"/>
  <c r="K76" i="9"/>
  <c r="J76" i="9"/>
  <c r="I76" i="9"/>
  <c r="H76" i="9"/>
  <c r="G76" i="9"/>
  <c r="F76" i="9"/>
  <c r="Q75" i="9"/>
  <c r="P75" i="9"/>
  <c r="O75" i="9"/>
  <c r="N75" i="9"/>
  <c r="M75" i="9"/>
  <c r="L75" i="9"/>
  <c r="K75" i="9"/>
  <c r="J75" i="9"/>
  <c r="I75" i="9"/>
  <c r="H75" i="9"/>
  <c r="G75" i="9"/>
  <c r="F75" i="9"/>
  <c r="Q74" i="9"/>
  <c r="P74" i="9"/>
  <c r="O74" i="9"/>
  <c r="N74" i="9"/>
  <c r="M74" i="9"/>
  <c r="L74" i="9"/>
  <c r="K74" i="9"/>
  <c r="J74" i="9"/>
  <c r="I74" i="9"/>
  <c r="H74" i="9"/>
  <c r="G74" i="9"/>
  <c r="F74" i="9"/>
  <c r="Q73" i="9"/>
  <c r="P73" i="9"/>
  <c r="O73" i="9"/>
  <c r="N73" i="9"/>
  <c r="M73" i="9"/>
  <c r="L73" i="9"/>
  <c r="K73" i="9"/>
  <c r="J73" i="9"/>
  <c r="I73" i="9"/>
  <c r="H73" i="9"/>
  <c r="G73" i="9"/>
  <c r="F73" i="9"/>
  <c r="Q72" i="9"/>
  <c r="P72" i="9"/>
  <c r="O72" i="9"/>
  <c r="N72" i="9"/>
  <c r="M72" i="9"/>
  <c r="L72" i="9"/>
  <c r="K72" i="9"/>
  <c r="J72" i="9"/>
  <c r="I72" i="9"/>
  <c r="H72" i="9"/>
  <c r="G72" i="9"/>
  <c r="F72" i="9"/>
  <c r="Q71" i="9"/>
  <c r="P71" i="9"/>
  <c r="O71" i="9"/>
  <c r="N71" i="9"/>
  <c r="M71" i="9"/>
  <c r="L71" i="9"/>
  <c r="K71" i="9"/>
  <c r="J71" i="9"/>
  <c r="I71" i="9"/>
  <c r="H71" i="9"/>
  <c r="G71" i="9"/>
  <c r="F71" i="9"/>
  <c r="Q70" i="9"/>
  <c r="P70" i="9"/>
  <c r="O70" i="9"/>
  <c r="N70" i="9"/>
  <c r="M70" i="9"/>
  <c r="L70" i="9"/>
  <c r="K70" i="9"/>
  <c r="J70" i="9"/>
  <c r="I70" i="9"/>
  <c r="H70" i="9"/>
  <c r="G70" i="9"/>
  <c r="F70" i="9"/>
  <c r="Q69" i="9"/>
  <c r="P69" i="9"/>
  <c r="O69" i="9"/>
  <c r="N69" i="9"/>
  <c r="M69" i="9"/>
  <c r="L69" i="9"/>
  <c r="K69" i="9"/>
  <c r="J69" i="9"/>
  <c r="I69" i="9"/>
  <c r="H69" i="9"/>
  <c r="G69" i="9"/>
  <c r="F69" i="9"/>
  <c r="Q68" i="9"/>
  <c r="P68" i="9"/>
  <c r="O68" i="9"/>
  <c r="N68" i="9"/>
  <c r="M68" i="9"/>
  <c r="L68" i="9"/>
  <c r="K68" i="9"/>
  <c r="J68" i="9"/>
  <c r="I68" i="9"/>
  <c r="H68" i="9"/>
  <c r="G68" i="9"/>
  <c r="F68" i="9"/>
  <c r="Q67" i="9"/>
  <c r="P67" i="9"/>
  <c r="O67" i="9"/>
  <c r="N67" i="9"/>
  <c r="M67" i="9"/>
  <c r="L67" i="9"/>
  <c r="K67" i="9"/>
  <c r="J67" i="9"/>
  <c r="I67" i="9"/>
  <c r="H67" i="9"/>
  <c r="G67" i="9"/>
  <c r="F67" i="9"/>
  <c r="Q66" i="9"/>
  <c r="P66" i="9"/>
  <c r="O66" i="9"/>
  <c r="N66" i="9"/>
  <c r="M66" i="9"/>
  <c r="L66" i="9"/>
  <c r="K66" i="9"/>
  <c r="J66" i="9"/>
  <c r="I66" i="9"/>
  <c r="H66" i="9"/>
  <c r="G66" i="9"/>
  <c r="F66" i="9"/>
  <c r="Q65" i="9"/>
  <c r="P65" i="9"/>
  <c r="O65" i="9"/>
  <c r="N65" i="9"/>
  <c r="M65" i="9"/>
  <c r="L65" i="9"/>
  <c r="K65" i="9"/>
  <c r="J65" i="9"/>
  <c r="I65" i="9"/>
  <c r="H65" i="9"/>
  <c r="G65" i="9"/>
  <c r="F65" i="9"/>
  <c r="Q64" i="9"/>
  <c r="P64" i="9"/>
  <c r="O64" i="9"/>
  <c r="N64" i="9"/>
  <c r="M64" i="9"/>
  <c r="L64" i="9"/>
  <c r="K64" i="9"/>
  <c r="J64" i="9"/>
  <c r="I64" i="9"/>
  <c r="H64" i="9"/>
  <c r="G64" i="9"/>
  <c r="F64" i="9"/>
  <c r="Q63" i="9"/>
  <c r="P63" i="9"/>
  <c r="O63" i="9"/>
  <c r="N63" i="9"/>
  <c r="M63" i="9"/>
  <c r="L63" i="9"/>
  <c r="K63" i="9"/>
  <c r="J63" i="9"/>
  <c r="I63" i="9"/>
  <c r="H63" i="9"/>
  <c r="G63" i="9"/>
  <c r="F63" i="9"/>
  <c r="AA58" i="9"/>
  <c r="Z58" i="9"/>
  <c r="X58" i="9"/>
  <c r="W58" i="9"/>
  <c r="AA57" i="9"/>
  <c r="Z57" i="9"/>
  <c r="X57" i="9"/>
  <c r="W57" i="9"/>
  <c r="AA56" i="9"/>
  <c r="Z56" i="9"/>
  <c r="X56" i="9"/>
  <c r="W56" i="9"/>
  <c r="AA55" i="9"/>
  <c r="Z55" i="9"/>
  <c r="X55" i="9"/>
  <c r="W55" i="9"/>
  <c r="AA54" i="9"/>
  <c r="Z54" i="9"/>
  <c r="X54" i="9"/>
  <c r="W54" i="9"/>
  <c r="AA53" i="9"/>
  <c r="Z53" i="9"/>
  <c r="X53" i="9"/>
  <c r="W53" i="9"/>
  <c r="AA52" i="9"/>
  <c r="Z52" i="9"/>
  <c r="X52" i="9"/>
  <c r="W52" i="9"/>
  <c r="AA51" i="9"/>
  <c r="Z51" i="9"/>
  <c r="X51" i="9"/>
  <c r="W51" i="9"/>
  <c r="AA50" i="9"/>
  <c r="Z50" i="9"/>
  <c r="X50" i="9"/>
  <c r="W50" i="9"/>
  <c r="AA49" i="9"/>
  <c r="Z49" i="9"/>
  <c r="X49" i="9"/>
  <c r="W49" i="9"/>
  <c r="AA48" i="9"/>
  <c r="Z48" i="9"/>
  <c r="X48" i="9"/>
  <c r="W48" i="9"/>
  <c r="AA47" i="9"/>
  <c r="Z47" i="9"/>
  <c r="X47" i="9"/>
  <c r="W47" i="9"/>
  <c r="AA46" i="9"/>
  <c r="Z46" i="9"/>
  <c r="X46" i="9"/>
  <c r="W46" i="9"/>
  <c r="Y46" i="9" s="1"/>
  <c r="R46" i="9" s="1"/>
  <c r="AA45" i="9"/>
  <c r="Z45" i="9"/>
  <c r="X45" i="9"/>
  <c r="W45" i="9"/>
  <c r="Y45" i="9" s="1"/>
  <c r="R45" i="9" s="1"/>
  <c r="AA44" i="9"/>
  <c r="Z44" i="9"/>
  <c r="X44" i="9"/>
  <c r="W44" i="9"/>
  <c r="AA43" i="9"/>
  <c r="Z43" i="9"/>
  <c r="X43" i="9"/>
  <c r="W43" i="9"/>
  <c r="S43" i="9" s="1"/>
  <c r="AA42" i="9"/>
  <c r="Z42" i="9"/>
  <c r="X42" i="9"/>
  <c r="W42" i="9"/>
  <c r="AA41" i="9"/>
  <c r="Z41" i="9"/>
  <c r="X41" i="9"/>
  <c r="W41" i="9"/>
  <c r="AA40" i="9"/>
  <c r="Z40" i="9"/>
  <c r="X40" i="9"/>
  <c r="W40" i="9"/>
  <c r="AA39" i="9"/>
  <c r="Z39" i="9"/>
  <c r="X39" i="9"/>
  <c r="W39" i="9"/>
  <c r="AA38" i="9"/>
  <c r="Z38" i="9"/>
  <c r="X38" i="9"/>
  <c r="W38" i="9"/>
  <c r="AA37" i="9"/>
  <c r="Z37" i="9"/>
  <c r="X37" i="9"/>
  <c r="W37" i="9"/>
  <c r="AA36" i="9"/>
  <c r="Z36" i="9"/>
  <c r="X36" i="9"/>
  <c r="W36" i="9"/>
  <c r="AA35" i="9"/>
  <c r="Z35" i="9"/>
  <c r="X35" i="9"/>
  <c r="W35" i="9"/>
  <c r="AA34" i="9"/>
  <c r="Z34" i="9"/>
  <c r="X34" i="9"/>
  <c r="W34" i="9"/>
  <c r="Y34" i="9" s="1"/>
  <c r="AA33" i="9"/>
  <c r="Z33" i="9"/>
  <c r="X33" i="9"/>
  <c r="W33" i="9"/>
  <c r="AA32" i="9"/>
  <c r="Z32" i="9"/>
  <c r="X32" i="9"/>
  <c r="W32" i="9"/>
  <c r="AA31" i="9"/>
  <c r="Z31" i="9"/>
  <c r="X31" i="9"/>
  <c r="W31" i="9"/>
  <c r="AA30" i="9"/>
  <c r="Z30" i="9"/>
  <c r="X30" i="9"/>
  <c r="W30" i="9"/>
  <c r="AA29" i="9"/>
  <c r="Z29" i="9"/>
  <c r="X29" i="9"/>
  <c r="W29" i="9"/>
  <c r="AA28" i="9"/>
  <c r="Z28" i="9"/>
  <c r="X28" i="9"/>
  <c r="W28" i="9"/>
  <c r="AA27" i="9"/>
  <c r="Z27" i="9"/>
  <c r="X27" i="9"/>
  <c r="W27" i="9"/>
  <c r="Y27" i="9" s="1"/>
  <c r="R27" i="9" s="1"/>
  <c r="AA26" i="9"/>
  <c r="Z26" i="9"/>
  <c r="X26" i="9"/>
  <c r="W26" i="9"/>
  <c r="AA25" i="9"/>
  <c r="Z25" i="9"/>
  <c r="X25" i="9"/>
  <c r="W25" i="9"/>
  <c r="AA24" i="9"/>
  <c r="Z24" i="9"/>
  <c r="X24" i="9"/>
  <c r="W24" i="9"/>
  <c r="AA23" i="9"/>
  <c r="Z23" i="9"/>
  <c r="X23" i="9"/>
  <c r="W23" i="9"/>
  <c r="AA22" i="9"/>
  <c r="Z22" i="9"/>
  <c r="X22" i="9"/>
  <c r="W22" i="9"/>
  <c r="AA21" i="9"/>
  <c r="Z21" i="9"/>
  <c r="X21" i="9"/>
  <c r="W21" i="9"/>
  <c r="AA20" i="9"/>
  <c r="Z20" i="9"/>
  <c r="X20" i="9"/>
  <c r="W20" i="9"/>
  <c r="AA19" i="9"/>
  <c r="Z19" i="9"/>
  <c r="X19" i="9"/>
  <c r="W19" i="9"/>
  <c r="AA18" i="9"/>
  <c r="Z18" i="9"/>
  <c r="X18" i="9"/>
  <c r="W18" i="9"/>
  <c r="AA17" i="9"/>
  <c r="Z17" i="9"/>
  <c r="X17" i="9"/>
  <c r="W17" i="9"/>
  <c r="AA16" i="9"/>
  <c r="Z16" i="9"/>
  <c r="X16" i="9"/>
  <c r="W16" i="9"/>
  <c r="AA15" i="9"/>
  <c r="Z15" i="9"/>
  <c r="X15" i="9"/>
  <c r="W15" i="9"/>
  <c r="AA14" i="9"/>
  <c r="Z14" i="9"/>
  <c r="X14" i="9"/>
  <c r="W14" i="9"/>
  <c r="AA13" i="9"/>
  <c r="Z13" i="9"/>
  <c r="X13" i="9"/>
  <c r="W13" i="9"/>
  <c r="AA12" i="9"/>
  <c r="Z12" i="9"/>
  <c r="X12" i="9"/>
  <c r="W12" i="9"/>
  <c r="AA11" i="9"/>
  <c r="Z11" i="9"/>
  <c r="X11" i="9"/>
  <c r="W11" i="9"/>
  <c r="AA10" i="9"/>
  <c r="Z10" i="9"/>
  <c r="X10" i="9"/>
  <c r="W10" i="9"/>
  <c r="AA9" i="9"/>
  <c r="Z9" i="9"/>
  <c r="X9" i="9"/>
  <c r="W9" i="9"/>
  <c r="AA8" i="9"/>
  <c r="Z8" i="9"/>
  <c r="X8" i="9"/>
  <c r="W8" i="9"/>
  <c r="AA7" i="9"/>
  <c r="Z7" i="9"/>
  <c r="X7" i="9"/>
  <c r="W7" i="9"/>
  <c r="T6" i="9"/>
  <c r="S6" i="9"/>
  <c r="R6" i="9"/>
  <c r="T5" i="9"/>
  <c r="S5" i="9"/>
  <c r="R5" i="9"/>
  <c r="Q117" i="8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W51" i="8"/>
  <c r="AA50" i="8"/>
  <c r="Z50" i="8"/>
  <c r="X50" i="8"/>
  <c r="W50" i="8"/>
  <c r="AA49" i="8"/>
  <c r="Z49" i="8"/>
  <c r="X49" i="8"/>
  <c r="W49" i="8"/>
  <c r="AA48" i="8"/>
  <c r="Z48" i="8"/>
  <c r="X48" i="8"/>
  <c r="W48" i="8"/>
  <c r="AA47" i="8"/>
  <c r="Z47" i="8"/>
  <c r="X47" i="8"/>
  <c r="W47" i="8"/>
  <c r="AA46" i="8"/>
  <c r="Z46" i="8"/>
  <c r="X46" i="8"/>
  <c r="W46" i="8"/>
  <c r="AA45" i="8"/>
  <c r="Z45" i="8"/>
  <c r="X45" i="8"/>
  <c r="W45" i="8"/>
  <c r="AA44" i="8"/>
  <c r="Z44" i="8"/>
  <c r="X44" i="8"/>
  <c r="W44" i="8"/>
  <c r="AA43" i="8"/>
  <c r="Z43" i="8"/>
  <c r="X43" i="8"/>
  <c r="W43" i="8"/>
  <c r="AA42" i="8"/>
  <c r="Z42" i="8"/>
  <c r="X42" i="8"/>
  <c r="W42" i="8"/>
  <c r="AA41" i="8"/>
  <c r="Z41" i="8"/>
  <c r="X41" i="8"/>
  <c r="W41" i="8"/>
  <c r="AA40" i="8"/>
  <c r="Z40" i="8"/>
  <c r="X40" i="8"/>
  <c r="W40" i="8"/>
  <c r="AA39" i="8"/>
  <c r="Z39" i="8"/>
  <c r="X39" i="8"/>
  <c r="W39" i="8"/>
  <c r="AA38" i="8"/>
  <c r="Z38" i="8"/>
  <c r="X38" i="8"/>
  <c r="W38" i="8"/>
  <c r="AA37" i="8"/>
  <c r="Z37" i="8"/>
  <c r="X37" i="8"/>
  <c r="W37" i="8"/>
  <c r="AA36" i="8"/>
  <c r="Z36" i="8"/>
  <c r="X36" i="8"/>
  <c r="W36" i="8"/>
  <c r="AA35" i="8"/>
  <c r="Z35" i="8"/>
  <c r="X35" i="8"/>
  <c r="W35" i="8"/>
  <c r="AA34" i="8"/>
  <c r="Z34" i="8"/>
  <c r="X34" i="8"/>
  <c r="W34" i="8"/>
  <c r="AA33" i="8"/>
  <c r="Z33" i="8"/>
  <c r="X33" i="8"/>
  <c r="W33" i="8"/>
  <c r="AA32" i="8"/>
  <c r="Z32" i="8"/>
  <c r="X32" i="8"/>
  <c r="W32" i="8"/>
  <c r="AA31" i="8"/>
  <c r="Z31" i="8"/>
  <c r="X31" i="8"/>
  <c r="W31" i="8"/>
  <c r="AA30" i="8"/>
  <c r="Z30" i="8"/>
  <c r="X30" i="8"/>
  <c r="W30" i="8"/>
  <c r="AA29" i="8"/>
  <c r="Z29" i="8"/>
  <c r="X29" i="8"/>
  <c r="W29" i="8"/>
  <c r="AA28" i="8"/>
  <c r="Z28" i="8"/>
  <c r="X28" i="8"/>
  <c r="W28" i="8"/>
  <c r="AA27" i="8"/>
  <c r="Z27" i="8"/>
  <c r="X27" i="8"/>
  <c r="W27" i="8"/>
  <c r="AA26" i="8"/>
  <c r="Z26" i="8"/>
  <c r="X26" i="8"/>
  <c r="W26" i="8"/>
  <c r="AA25" i="8"/>
  <c r="Z25" i="8"/>
  <c r="X25" i="8"/>
  <c r="W25" i="8"/>
  <c r="AA24" i="8"/>
  <c r="Z24" i="8"/>
  <c r="X24" i="8"/>
  <c r="W24" i="8"/>
  <c r="AA23" i="8"/>
  <c r="Z23" i="8"/>
  <c r="X23" i="8"/>
  <c r="W23" i="8"/>
  <c r="AA22" i="8"/>
  <c r="Z22" i="8"/>
  <c r="X22" i="8"/>
  <c r="W22" i="8"/>
  <c r="AA21" i="8"/>
  <c r="Z21" i="8"/>
  <c r="X21" i="8"/>
  <c r="W21" i="8"/>
  <c r="AA20" i="8"/>
  <c r="Z20" i="8"/>
  <c r="X20" i="8"/>
  <c r="W20" i="8"/>
  <c r="AA19" i="8"/>
  <c r="Z19" i="8"/>
  <c r="X19" i="8"/>
  <c r="W19" i="8"/>
  <c r="AA18" i="8"/>
  <c r="Z18" i="8"/>
  <c r="X18" i="8"/>
  <c r="W18" i="8"/>
  <c r="AA17" i="8"/>
  <c r="Z17" i="8"/>
  <c r="X17" i="8"/>
  <c r="W17" i="8"/>
  <c r="AA16" i="8"/>
  <c r="Z16" i="8"/>
  <c r="X16" i="8"/>
  <c r="W16" i="8"/>
  <c r="AA15" i="8"/>
  <c r="Z15" i="8"/>
  <c r="X15" i="8"/>
  <c r="W15" i="8"/>
  <c r="AA14" i="8"/>
  <c r="Z14" i="8"/>
  <c r="X14" i="8"/>
  <c r="W14" i="8"/>
  <c r="AA13" i="8"/>
  <c r="Z13" i="8"/>
  <c r="X13" i="8"/>
  <c r="W13" i="8"/>
  <c r="AA12" i="8"/>
  <c r="Z12" i="8"/>
  <c r="X12" i="8"/>
  <c r="W12" i="8"/>
  <c r="AA11" i="8"/>
  <c r="Z11" i="8"/>
  <c r="X11" i="8"/>
  <c r="W11" i="8"/>
  <c r="AA10" i="8"/>
  <c r="Z10" i="8"/>
  <c r="X10" i="8"/>
  <c r="W10" i="8"/>
  <c r="AA9" i="8"/>
  <c r="Z9" i="8"/>
  <c r="X9" i="8"/>
  <c r="W9" i="8"/>
  <c r="AA8" i="8"/>
  <c r="Z8" i="8"/>
  <c r="X8" i="8"/>
  <c r="W8" i="8"/>
  <c r="AA7" i="8"/>
  <c r="Z7" i="8"/>
  <c r="X7" i="8"/>
  <c r="W7" i="8"/>
  <c r="T6" i="8"/>
  <c r="S6" i="8"/>
  <c r="R6" i="8"/>
  <c r="T5" i="8"/>
  <c r="S5" i="8"/>
  <c r="R5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S51" i="7" s="1"/>
  <c r="W51" i="7"/>
  <c r="AA50" i="7"/>
  <c r="Z50" i="7"/>
  <c r="X50" i="7"/>
  <c r="S50" i="7" s="1"/>
  <c r="W50" i="7"/>
  <c r="AA49" i="7"/>
  <c r="Z49" i="7"/>
  <c r="X49" i="7"/>
  <c r="S49" i="7" s="1"/>
  <c r="W49" i="7"/>
  <c r="AA48" i="7"/>
  <c r="Z48" i="7"/>
  <c r="X48" i="7"/>
  <c r="S48" i="7" s="1"/>
  <c r="W48" i="7"/>
  <c r="AA47" i="7"/>
  <c r="Z47" i="7"/>
  <c r="X47" i="7"/>
  <c r="S47" i="7" s="1"/>
  <c r="W47" i="7"/>
  <c r="AA46" i="7"/>
  <c r="Z46" i="7"/>
  <c r="X46" i="7"/>
  <c r="S46" i="7" s="1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AA42" i="7"/>
  <c r="Z42" i="7"/>
  <c r="X42" i="7"/>
  <c r="S42" i="7" s="1"/>
  <c r="W42" i="7"/>
  <c r="AA41" i="7"/>
  <c r="Z41" i="7"/>
  <c r="X41" i="7"/>
  <c r="S41" i="7" s="1"/>
  <c r="W41" i="7"/>
  <c r="AA40" i="7"/>
  <c r="Z40" i="7"/>
  <c r="X40" i="7"/>
  <c r="S40" i="7" s="1"/>
  <c r="W40" i="7"/>
  <c r="AA39" i="7"/>
  <c r="Z39" i="7"/>
  <c r="X39" i="7"/>
  <c r="S39" i="7" s="1"/>
  <c r="W39" i="7"/>
  <c r="AA38" i="7"/>
  <c r="Z38" i="7"/>
  <c r="X38" i="7"/>
  <c r="S38" i="7" s="1"/>
  <c r="W38" i="7"/>
  <c r="AA37" i="7"/>
  <c r="Z37" i="7"/>
  <c r="X37" i="7"/>
  <c r="S37" i="7" s="1"/>
  <c r="W37" i="7"/>
  <c r="AA36" i="7"/>
  <c r="Z36" i="7"/>
  <c r="X36" i="7"/>
  <c r="S36" i="7" s="1"/>
  <c r="W36" i="7"/>
  <c r="AA35" i="7"/>
  <c r="Z35" i="7"/>
  <c r="X35" i="7"/>
  <c r="S35" i="7" s="1"/>
  <c r="W35" i="7"/>
  <c r="AA34" i="7"/>
  <c r="Z34" i="7"/>
  <c r="X34" i="7"/>
  <c r="S34" i="7" s="1"/>
  <c r="W34" i="7"/>
  <c r="AA33" i="7"/>
  <c r="Z33" i="7"/>
  <c r="X33" i="7"/>
  <c r="S33" i="7" s="1"/>
  <c r="W33" i="7"/>
  <c r="AA32" i="7"/>
  <c r="Z32" i="7"/>
  <c r="X32" i="7"/>
  <c r="S32" i="7" s="1"/>
  <c r="W32" i="7"/>
  <c r="AA31" i="7"/>
  <c r="Z31" i="7"/>
  <c r="X31" i="7"/>
  <c r="S31" i="7" s="1"/>
  <c r="W31" i="7"/>
  <c r="AA30" i="7"/>
  <c r="Z30" i="7"/>
  <c r="X30" i="7"/>
  <c r="S30" i="7" s="1"/>
  <c r="W30" i="7"/>
  <c r="AA29" i="7"/>
  <c r="Z29" i="7"/>
  <c r="X29" i="7"/>
  <c r="S29" i="7" s="1"/>
  <c r="W29" i="7"/>
  <c r="AA28" i="7"/>
  <c r="Z28" i="7"/>
  <c r="X28" i="7"/>
  <c r="S28" i="7" s="1"/>
  <c r="W28" i="7"/>
  <c r="AA27" i="7"/>
  <c r="Z27" i="7"/>
  <c r="X27" i="7"/>
  <c r="S27" i="7" s="1"/>
  <c r="W27" i="7"/>
  <c r="AA26" i="7"/>
  <c r="Z26" i="7"/>
  <c r="X26" i="7"/>
  <c r="S26" i="7" s="1"/>
  <c r="W26" i="7"/>
  <c r="AA25" i="7"/>
  <c r="Z25" i="7"/>
  <c r="X25" i="7"/>
  <c r="S25" i="7" s="1"/>
  <c r="W25" i="7"/>
  <c r="AA24" i="7"/>
  <c r="Z24" i="7"/>
  <c r="X24" i="7"/>
  <c r="S24" i="7" s="1"/>
  <c r="W24" i="7"/>
  <c r="AA23" i="7"/>
  <c r="Z23" i="7"/>
  <c r="X23" i="7"/>
  <c r="S23" i="7" s="1"/>
  <c r="W23" i="7"/>
  <c r="AA22" i="7"/>
  <c r="Z22" i="7"/>
  <c r="X22" i="7"/>
  <c r="S22" i="7" s="1"/>
  <c r="W22" i="7"/>
  <c r="AA21" i="7"/>
  <c r="Z21" i="7"/>
  <c r="X21" i="7"/>
  <c r="S21" i="7" s="1"/>
  <c r="W21" i="7"/>
  <c r="AA20" i="7"/>
  <c r="Z20" i="7"/>
  <c r="X20" i="7"/>
  <c r="S20" i="7" s="1"/>
  <c r="W20" i="7"/>
  <c r="AA19" i="7"/>
  <c r="Z19" i="7"/>
  <c r="X19" i="7"/>
  <c r="S19" i="7" s="1"/>
  <c r="W19" i="7"/>
  <c r="AA18" i="7"/>
  <c r="Z18" i="7"/>
  <c r="X18" i="7"/>
  <c r="S18" i="7" s="1"/>
  <c r="W18" i="7"/>
  <c r="AA17" i="7"/>
  <c r="Z17" i="7"/>
  <c r="X17" i="7"/>
  <c r="S17" i="7" s="1"/>
  <c r="W17" i="7"/>
  <c r="AA16" i="7"/>
  <c r="Z16" i="7"/>
  <c r="X16" i="7"/>
  <c r="S16" i="7" s="1"/>
  <c r="W16" i="7"/>
  <c r="AA15" i="7"/>
  <c r="Z15" i="7"/>
  <c r="X15" i="7"/>
  <c r="S15" i="7" s="1"/>
  <c r="W15" i="7"/>
  <c r="AA14" i="7"/>
  <c r="Z14" i="7"/>
  <c r="X14" i="7"/>
  <c r="S14" i="7" s="1"/>
  <c r="W14" i="7"/>
  <c r="AA13" i="7"/>
  <c r="Z13" i="7"/>
  <c r="X13" i="7"/>
  <c r="S13" i="7" s="1"/>
  <c r="W13" i="7"/>
  <c r="AA12" i="7"/>
  <c r="Z12" i="7"/>
  <c r="X12" i="7"/>
  <c r="S12" i="7" s="1"/>
  <c r="W12" i="7"/>
  <c r="AA11" i="7"/>
  <c r="Z11" i="7"/>
  <c r="X11" i="7"/>
  <c r="W11" i="7"/>
  <c r="AA10" i="7"/>
  <c r="Z10" i="7"/>
  <c r="X10" i="7"/>
  <c r="S10" i="7" s="1"/>
  <c r="W10" i="7"/>
  <c r="AA9" i="7"/>
  <c r="Z9" i="7"/>
  <c r="X9" i="7"/>
  <c r="W9" i="7"/>
  <c r="AA8" i="7"/>
  <c r="Z8" i="7"/>
  <c r="X8" i="7"/>
  <c r="W8" i="7"/>
  <c r="AA7" i="7"/>
  <c r="Z7" i="7"/>
  <c r="X7" i="7"/>
  <c r="W7" i="7"/>
  <c r="T6" i="7"/>
  <c r="S6" i="7"/>
  <c r="R6" i="7"/>
  <c r="T5" i="7"/>
  <c r="S5" i="7"/>
  <c r="R5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S51" i="6" s="1"/>
  <c r="W51" i="6"/>
  <c r="AA50" i="6"/>
  <c r="Z50" i="6"/>
  <c r="X50" i="6"/>
  <c r="S50" i="6" s="1"/>
  <c r="W50" i="6"/>
  <c r="AA49" i="6"/>
  <c r="Z49" i="6"/>
  <c r="X49" i="6"/>
  <c r="S49" i="6" s="1"/>
  <c r="W49" i="6"/>
  <c r="AA48" i="6"/>
  <c r="Z48" i="6"/>
  <c r="X48" i="6"/>
  <c r="S48" i="6" s="1"/>
  <c r="W48" i="6"/>
  <c r="AA47" i="6"/>
  <c r="Z47" i="6"/>
  <c r="X47" i="6"/>
  <c r="S47" i="6" s="1"/>
  <c r="W47" i="6"/>
  <c r="AA46" i="6"/>
  <c r="Z46" i="6"/>
  <c r="X46" i="6"/>
  <c r="S46" i="6" s="1"/>
  <c r="W46" i="6"/>
  <c r="AA45" i="6"/>
  <c r="Z45" i="6"/>
  <c r="X45" i="6"/>
  <c r="S45" i="6" s="1"/>
  <c r="W45" i="6"/>
  <c r="AA44" i="6"/>
  <c r="Z44" i="6"/>
  <c r="X44" i="6"/>
  <c r="W44" i="6"/>
  <c r="AA43" i="6"/>
  <c r="Z43" i="6"/>
  <c r="X43" i="6"/>
  <c r="W43" i="6"/>
  <c r="AA42" i="6"/>
  <c r="Z42" i="6"/>
  <c r="X42" i="6"/>
  <c r="S42" i="6" s="1"/>
  <c r="W42" i="6"/>
  <c r="AA41" i="6"/>
  <c r="Z41" i="6"/>
  <c r="X41" i="6"/>
  <c r="S41" i="6" s="1"/>
  <c r="W41" i="6"/>
  <c r="AA40" i="6"/>
  <c r="Z40" i="6"/>
  <c r="X40" i="6"/>
  <c r="S40" i="6" s="1"/>
  <c r="W40" i="6"/>
  <c r="AA39" i="6"/>
  <c r="Z39" i="6"/>
  <c r="X39" i="6"/>
  <c r="W39" i="6"/>
  <c r="AA38" i="6"/>
  <c r="Z38" i="6"/>
  <c r="X38" i="6"/>
  <c r="S38" i="6" s="1"/>
  <c r="W38" i="6"/>
  <c r="AA37" i="6"/>
  <c r="Z37" i="6"/>
  <c r="X37" i="6"/>
  <c r="S37" i="6" s="1"/>
  <c r="W37" i="6"/>
  <c r="AA36" i="6"/>
  <c r="Z36" i="6"/>
  <c r="X36" i="6"/>
  <c r="S36" i="6" s="1"/>
  <c r="W36" i="6"/>
  <c r="AA35" i="6"/>
  <c r="Z35" i="6"/>
  <c r="X35" i="6"/>
  <c r="S35" i="6" s="1"/>
  <c r="W35" i="6"/>
  <c r="AA34" i="6"/>
  <c r="Z34" i="6"/>
  <c r="X34" i="6"/>
  <c r="W34" i="6"/>
  <c r="AA33" i="6"/>
  <c r="Z33" i="6"/>
  <c r="X33" i="6"/>
  <c r="S33" i="6" s="1"/>
  <c r="W33" i="6"/>
  <c r="AA32" i="6"/>
  <c r="Z32" i="6"/>
  <c r="X32" i="6"/>
  <c r="S32" i="6" s="1"/>
  <c r="W32" i="6"/>
  <c r="AA31" i="6"/>
  <c r="Z31" i="6"/>
  <c r="X31" i="6"/>
  <c r="S31" i="6" s="1"/>
  <c r="W31" i="6"/>
  <c r="AA30" i="6"/>
  <c r="Z30" i="6"/>
  <c r="X30" i="6"/>
  <c r="S30" i="6" s="1"/>
  <c r="W30" i="6"/>
  <c r="AA29" i="6"/>
  <c r="Z29" i="6"/>
  <c r="X29" i="6"/>
  <c r="W29" i="6"/>
  <c r="AA28" i="6"/>
  <c r="Z28" i="6"/>
  <c r="X28" i="6"/>
  <c r="S28" i="6" s="1"/>
  <c r="W28" i="6"/>
  <c r="AA27" i="6"/>
  <c r="Z27" i="6"/>
  <c r="X27" i="6"/>
  <c r="S27" i="6" s="1"/>
  <c r="W27" i="6"/>
  <c r="AA26" i="6"/>
  <c r="Z26" i="6"/>
  <c r="X26" i="6"/>
  <c r="S26" i="6" s="1"/>
  <c r="W26" i="6"/>
  <c r="AA25" i="6"/>
  <c r="Z25" i="6"/>
  <c r="X25" i="6"/>
  <c r="W25" i="6"/>
  <c r="AA24" i="6"/>
  <c r="Z24" i="6"/>
  <c r="X24" i="6"/>
  <c r="S24" i="6" s="1"/>
  <c r="W24" i="6"/>
  <c r="AA23" i="6"/>
  <c r="Z23" i="6"/>
  <c r="X23" i="6"/>
  <c r="S23" i="6" s="1"/>
  <c r="W23" i="6"/>
  <c r="AA22" i="6"/>
  <c r="Z22" i="6"/>
  <c r="X22" i="6"/>
  <c r="S22" i="6" s="1"/>
  <c r="W22" i="6"/>
  <c r="AA21" i="6"/>
  <c r="Z21" i="6"/>
  <c r="X21" i="6"/>
  <c r="W21" i="6"/>
  <c r="AA20" i="6"/>
  <c r="Z20" i="6"/>
  <c r="X20" i="6"/>
  <c r="S20" i="6" s="1"/>
  <c r="W20" i="6"/>
  <c r="AA19" i="6"/>
  <c r="Z19" i="6"/>
  <c r="X19" i="6"/>
  <c r="S19" i="6" s="1"/>
  <c r="W19" i="6"/>
  <c r="AA18" i="6"/>
  <c r="Z18" i="6"/>
  <c r="X18" i="6"/>
  <c r="S18" i="6" s="1"/>
  <c r="W18" i="6"/>
  <c r="AA17" i="6"/>
  <c r="Z17" i="6"/>
  <c r="X17" i="6"/>
  <c r="S17" i="6" s="1"/>
  <c r="W17" i="6"/>
  <c r="AA16" i="6"/>
  <c r="Z16" i="6"/>
  <c r="X16" i="6"/>
  <c r="S16" i="6" s="1"/>
  <c r="W16" i="6"/>
  <c r="AA15" i="6"/>
  <c r="Z15" i="6"/>
  <c r="X15" i="6"/>
  <c r="S15" i="6" s="1"/>
  <c r="W15" i="6"/>
  <c r="AA14" i="6"/>
  <c r="Z14" i="6"/>
  <c r="X14" i="6"/>
  <c r="S14" i="6" s="1"/>
  <c r="W14" i="6"/>
  <c r="AA13" i="6"/>
  <c r="Z13" i="6"/>
  <c r="X13" i="6"/>
  <c r="S13" i="6" s="1"/>
  <c r="W13" i="6"/>
  <c r="AA12" i="6"/>
  <c r="Z12" i="6"/>
  <c r="X12" i="6"/>
  <c r="S12" i="6" s="1"/>
  <c r="W12" i="6"/>
  <c r="AA11" i="6"/>
  <c r="Z11" i="6"/>
  <c r="X11" i="6"/>
  <c r="S11" i="6" s="1"/>
  <c r="W11" i="6"/>
  <c r="AA10" i="6"/>
  <c r="Z10" i="6"/>
  <c r="X10" i="6"/>
  <c r="S10" i="6" s="1"/>
  <c r="W10" i="6"/>
  <c r="AA9" i="6"/>
  <c r="Z9" i="6"/>
  <c r="X9" i="6"/>
  <c r="S9" i="6" s="1"/>
  <c r="W9" i="6"/>
  <c r="AA8" i="6"/>
  <c r="Z8" i="6"/>
  <c r="X8" i="6"/>
  <c r="W8" i="6"/>
  <c r="AA7" i="6"/>
  <c r="Z7" i="6"/>
  <c r="X7" i="6"/>
  <c r="W7" i="6"/>
  <c r="T6" i="6"/>
  <c r="S6" i="6"/>
  <c r="R6" i="6"/>
  <c r="T5" i="6"/>
  <c r="S5" i="6"/>
  <c r="R5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S51" i="5" s="1"/>
  <c r="W51" i="5"/>
  <c r="AA50" i="5"/>
  <c r="Z50" i="5"/>
  <c r="X50" i="5"/>
  <c r="S50" i="5" s="1"/>
  <c r="W50" i="5"/>
  <c r="AA49" i="5"/>
  <c r="Z49" i="5"/>
  <c r="X49" i="5"/>
  <c r="S49" i="5" s="1"/>
  <c r="W49" i="5"/>
  <c r="AA48" i="5"/>
  <c r="Z48" i="5"/>
  <c r="X48" i="5"/>
  <c r="S48" i="5" s="1"/>
  <c r="W48" i="5"/>
  <c r="AA47" i="5"/>
  <c r="Z47" i="5"/>
  <c r="X47" i="5"/>
  <c r="S47" i="5" s="1"/>
  <c r="W47" i="5"/>
  <c r="AA46" i="5"/>
  <c r="Z46" i="5"/>
  <c r="X46" i="5"/>
  <c r="S46" i="5" s="1"/>
  <c r="W46" i="5"/>
  <c r="AA45" i="5"/>
  <c r="Z45" i="5"/>
  <c r="X45" i="5"/>
  <c r="S45" i="5" s="1"/>
  <c r="W45" i="5"/>
  <c r="AA44" i="5"/>
  <c r="Z44" i="5"/>
  <c r="X44" i="5"/>
  <c r="W44" i="5"/>
  <c r="AA43" i="5"/>
  <c r="Z43" i="5"/>
  <c r="X43" i="5"/>
  <c r="S43" i="5" s="1"/>
  <c r="W43" i="5"/>
  <c r="AA42" i="5"/>
  <c r="Z42" i="5"/>
  <c r="X42" i="5"/>
  <c r="S42" i="5" s="1"/>
  <c r="W42" i="5"/>
  <c r="AA41" i="5"/>
  <c r="Z41" i="5"/>
  <c r="X41" i="5"/>
  <c r="S41" i="5" s="1"/>
  <c r="W41" i="5"/>
  <c r="AA40" i="5"/>
  <c r="Z40" i="5"/>
  <c r="X40" i="5"/>
  <c r="S40" i="5" s="1"/>
  <c r="W40" i="5"/>
  <c r="AA39" i="5"/>
  <c r="Z39" i="5"/>
  <c r="X39" i="5"/>
  <c r="S39" i="5" s="1"/>
  <c r="W39" i="5"/>
  <c r="AA38" i="5"/>
  <c r="Z38" i="5"/>
  <c r="X38" i="5"/>
  <c r="S38" i="5" s="1"/>
  <c r="W38" i="5"/>
  <c r="AA37" i="5"/>
  <c r="Z37" i="5"/>
  <c r="X37" i="5"/>
  <c r="S37" i="5" s="1"/>
  <c r="W37" i="5"/>
  <c r="AA36" i="5"/>
  <c r="Z36" i="5"/>
  <c r="X36" i="5"/>
  <c r="S36" i="5" s="1"/>
  <c r="W36" i="5"/>
  <c r="AA35" i="5"/>
  <c r="Z35" i="5"/>
  <c r="X35" i="5"/>
  <c r="S35" i="5" s="1"/>
  <c r="W35" i="5"/>
  <c r="AA34" i="5"/>
  <c r="Z34" i="5"/>
  <c r="X34" i="5"/>
  <c r="S34" i="5" s="1"/>
  <c r="W34" i="5"/>
  <c r="AA33" i="5"/>
  <c r="Z33" i="5"/>
  <c r="X33" i="5"/>
  <c r="S33" i="5" s="1"/>
  <c r="W33" i="5"/>
  <c r="AA32" i="5"/>
  <c r="Z32" i="5"/>
  <c r="X32" i="5"/>
  <c r="S32" i="5" s="1"/>
  <c r="W32" i="5"/>
  <c r="AA31" i="5"/>
  <c r="Z31" i="5"/>
  <c r="X31" i="5"/>
  <c r="S31" i="5" s="1"/>
  <c r="W31" i="5"/>
  <c r="AA30" i="5"/>
  <c r="Z30" i="5"/>
  <c r="X30" i="5"/>
  <c r="S30" i="5" s="1"/>
  <c r="W30" i="5"/>
  <c r="AA29" i="5"/>
  <c r="Z29" i="5"/>
  <c r="X29" i="5"/>
  <c r="S29" i="5" s="1"/>
  <c r="W29" i="5"/>
  <c r="AA28" i="5"/>
  <c r="Z28" i="5"/>
  <c r="X28" i="5"/>
  <c r="S28" i="5" s="1"/>
  <c r="W28" i="5"/>
  <c r="AA27" i="5"/>
  <c r="Z27" i="5"/>
  <c r="X27" i="5"/>
  <c r="S27" i="5" s="1"/>
  <c r="W27" i="5"/>
  <c r="AA26" i="5"/>
  <c r="Z26" i="5"/>
  <c r="X26" i="5"/>
  <c r="S26" i="5" s="1"/>
  <c r="W26" i="5"/>
  <c r="AA25" i="5"/>
  <c r="Z25" i="5"/>
  <c r="X25" i="5"/>
  <c r="S25" i="5" s="1"/>
  <c r="W25" i="5"/>
  <c r="AA24" i="5"/>
  <c r="Z24" i="5"/>
  <c r="X24" i="5"/>
  <c r="S24" i="5" s="1"/>
  <c r="W24" i="5"/>
  <c r="AA23" i="5"/>
  <c r="Z23" i="5"/>
  <c r="X23" i="5"/>
  <c r="S23" i="5" s="1"/>
  <c r="W23" i="5"/>
  <c r="AA22" i="5"/>
  <c r="Z22" i="5"/>
  <c r="X22" i="5"/>
  <c r="S22" i="5" s="1"/>
  <c r="W22" i="5"/>
  <c r="AA21" i="5"/>
  <c r="Z21" i="5"/>
  <c r="X21" i="5"/>
  <c r="S21" i="5" s="1"/>
  <c r="W21" i="5"/>
  <c r="AA20" i="5"/>
  <c r="Z20" i="5"/>
  <c r="X20" i="5"/>
  <c r="S20" i="5" s="1"/>
  <c r="W20" i="5"/>
  <c r="AA19" i="5"/>
  <c r="Z19" i="5"/>
  <c r="X19" i="5"/>
  <c r="W19" i="5"/>
  <c r="AA18" i="5"/>
  <c r="Z18" i="5"/>
  <c r="X18" i="5"/>
  <c r="S18" i="5" s="1"/>
  <c r="W18" i="5"/>
  <c r="AA17" i="5"/>
  <c r="Z17" i="5"/>
  <c r="X17" i="5"/>
  <c r="S17" i="5" s="1"/>
  <c r="W17" i="5"/>
  <c r="AA16" i="5"/>
  <c r="Z16" i="5"/>
  <c r="X16" i="5"/>
  <c r="S16" i="5" s="1"/>
  <c r="W16" i="5"/>
  <c r="AA15" i="5"/>
  <c r="Z15" i="5"/>
  <c r="X15" i="5"/>
  <c r="W15" i="5"/>
  <c r="AA14" i="5"/>
  <c r="Z14" i="5"/>
  <c r="X14" i="5"/>
  <c r="S14" i="5" s="1"/>
  <c r="W14" i="5"/>
  <c r="AA13" i="5"/>
  <c r="Z13" i="5"/>
  <c r="X13" i="5"/>
  <c r="S13" i="5" s="1"/>
  <c r="W13" i="5"/>
  <c r="AA12" i="5"/>
  <c r="Z12" i="5"/>
  <c r="X12" i="5"/>
  <c r="S12" i="5" s="1"/>
  <c r="W12" i="5"/>
  <c r="AA11" i="5"/>
  <c r="Z11" i="5"/>
  <c r="X11" i="5"/>
  <c r="W11" i="5"/>
  <c r="AA10" i="5"/>
  <c r="Z10" i="5"/>
  <c r="X10" i="5"/>
  <c r="S10" i="5" s="1"/>
  <c r="W10" i="5"/>
  <c r="AA9" i="5"/>
  <c r="Z9" i="5"/>
  <c r="X9" i="5"/>
  <c r="S9" i="5" s="1"/>
  <c r="W9" i="5"/>
  <c r="AA8" i="5"/>
  <c r="Z8" i="5"/>
  <c r="X8" i="5"/>
  <c r="W8" i="5"/>
  <c r="AA7" i="5"/>
  <c r="Z7" i="5"/>
  <c r="X7" i="5"/>
  <c r="W7" i="5"/>
  <c r="T6" i="5"/>
  <c r="S6" i="5"/>
  <c r="R6" i="5"/>
  <c r="T5" i="5"/>
  <c r="S5" i="5"/>
  <c r="R5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T6" i="4"/>
  <c r="S6" i="4"/>
  <c r="R6" i="4"/>
  <c r="T5" i="4"/>
  <c r="S5" i="4"/>
  <c r="R5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S51" i="3" s="1"/>
  <c r="W51" i="3"/>
  <c r="AA50" i="3"/>
  <c r="Z50" i="3"/>
  <c r="X50" i="3"/>
  <c r="S50" i="3" s="1"/>
  <c r="W50" i="3"/>
  <c r="AA49" i="3"/>
  <c r="Z49" i="3"/>
  <c r="X49" i="3"/>
  <c r="S49" i="3" s="1"/>
  <c r="W49" i="3"/>
  <c r="AA48" i="3"/>
  <c r="Z48" i="3"/>
  <c r="X48" i="3"/>
  <c r="S48" i="3" s="1"/>
  <c r="W48" i="3"/>
  <c r="AA47" i="3"/>
  <c r="Z47" i="3"/>
  <c r="X47" i="3"/>
  <c r="S47" i="3" s="1"/>
  <c r="W47" i="3"/>
  <c r="AA46" i="3"/>
  <c r="Z46" i="3"/>
  <c r="X46" i="3"/>
  <c r="S46" i="3" s="1"/>
  <c r="W46" i="3"/>
  <c r="AA45" i="3"/>
  <c r="Z45" i="3"/>
  <c r="X45" i="3"/>
  <c r="S45" i="3" s="1"/>
  <c r="W45" i="3"/>
  <c r="AA44" i="3"/>
  <c r="Z44" i="3"/>
  <c r="X44" i="3"/>
  <c r="W44" i="3"/>
  <c r="AA43" i="3"/>
  <c r="Z43" i="3"/>
  <c r="X43" i="3"/>
  <c r="S43" i="3" s="1"/>
  <c r="W43" i="3"/>
  <c r="AA42" i="3"/>
  <c r="Z42" i="3"/>
  <c r="X42" i="3"/>
  <c r="S42" i="3" s="1"/>
  <c r="W42" i="3"/>
  <c r="AA41" i="3"/>
  <c r="Z41" i="3"/>
  <c r="X41" i="3"/>
  <c r="S41" i="3" s="1"/>
  <c r="W41" i="3"/>
  <c r="AA40" i="3"/>
  <c r="Z40" i="3"/>
  <c r="X40" i="3"/>
  <c r="S40" i="3" s="1"/>
  <c r="W40" i="3"/>
  <c r="AA39" i="3"/>
  <c r="Z39" i="3"/>
  <c r="X39" i="3"/>
  <c r="S39" i="3" s="1"/>
  <c r="W39" i="3"/>
  <c r="AA38" i="3"/>
  <c r="Z38" i="3"/>
  <c r="X38" i="3"/>
  <c r="S38" i="3" s="1"/>
  <c r="W38" i="3"/>
  <c r="AA37" i="3"/>
  <c r="Z37" i="3"/>
  <c r="X37" i="3"/>
  <c r="S37" i="3" s="1"/>
  <c r="W37" i="3"/>
  <c r="AA36" i="3"/>
  <c r="Z36" i="3"/>
  <c r="X36" i="3"/>
  <c r="S36" i="3" s="1"/>
  <c r="W36" i="3"/>
  <c r="AA35" i="3"/>
  <c r="Z35" i="3"/>
  <c r="X35" i="3"/>
  <c r="S35" i="3" s="1"/>
  <c r="W35" i="3"/>
  <c r="AA34" i="3"/>
  <c r="Z34" i="3"/>
  <c r="X34" i="3"/>
  <c r="S34" i="3" s="1"/>
  <c r="W34" i="3"/>
  <c r="AA33" i="3"/>
  <c r="Z33" i="3"/>
  <c r="X33" i="3"/>
  <c r="S33" i="3" s="1"/>
  <c r="W33" i="3"/>
  <c r="AA32" i="3"/>
  <c r="Z32" i="3"/>
  <c r="X32" i="3"/>
  <c r="S32" i="3" s="1"/>
  <c r="W32" i="3"/>
  <c r="AA31" i="3"/>
  <c r="Z31" i="3"/>
  <c r="X31" i="3"/>
  <c r="S31" i="3" s="1"/>
  <c r="W31" i="3"/>
  <c r="AA30" i="3"/>
  <c r="Z30" i="3"/>
  <c r="X30" i="3"/>
  <c r="S30" i="3" s="1"/>
  <c r="W30" i="3"/>
  <c r="AA29" i="3"/>
  <c r="Z29" i="3"/>
  <c r="X29" i="3"/>
  <c r="S29" i="3" s="1"/>
  <c r="W29" i="3"/>
  <c r="AA28" i="3"/>
  <c r="Z28" i="3"/>
  <c r="X28" i="3"/>
  <c r="S28" i="3" s="1"/>
  <c r="W28" i="3"/>
  <c r="AA27" i="3"/>
  <c r="Z27" i="3"/>
  <c r="X27" i="3"/>
  <c r="S27" i="3" s="1"/>
  <c r="W27" i="3"/>
  <c r="AA26" i="3"/>
  <c r="Z26" i="3"/>
  <c r="X26" i="3"/>
  <c r="S26" i="3" s="1"/>
  <c r="W26" i="3"/>
  <c r="AA25" i="3"/>
  <c r="Z25" i="3"/>
  <c r="X25" i="3"/>
  <c r="S25" i="3" s="1"/>
  <c r="W25" i="3"/>
  <c r="AA24" i="3"/>
  <c r="Z24" i="3"/>
  <c r="X24" i="3"/>
  <c r="S24" i="3" s="1"/>
  <c r="W24" i="3"/>
  <c r="AA23" i="3"/>
  <c r="Z23" i="3"/>
  <c r="X23" i="3"/>
  <c r="S23" i="3" s="1"/>
  <c r="W23" i="3"/>
  <c r="AA22" i="3"/>
  <c r="Z22" i="3"/>
  <c r="X22" i="3"/>
  <c r="S22" i="3" s="1"/>
  <c r="W22" i="3"/>
  <c r="Y22" i="3" s="1"/>
  <c r="AA21" i="3"/>
  <c r="Z21" i="3"/>
  <c r="X21" i="3"/>
  <c r="S21" i="3" s="1"/>
  <c r="W21" i="3"/>
  <c r="AA20" i="3"/>
  <c r="Z20" i="3"/>
  <c r="X20" i="3"/>
  <c r="S20" i="3" s="1"/>
  <c r="W20" i="3"/>
  <c r="AA19" i="3"/>
  <c r="Z19" i="3"/>
  <c r="X19" i="3"/>
  <c r="S19" i="3" s="1"/>
  <c r="W19" i="3"/>
  <c r="Y19" i="3" s="1"/>
  <c r="AA18" i="3"/>
  <c r="Z18" i="3"/>
  <c r="X18" i="3"/>
  <c r="S18" i="3" s="1"/>
  <c r="W18" i="3"/>
  <c r="AA17" i="3"/>
  <c r="Z17" i="3"/>
  <c r="X17" i="3"/>
  <c r="S17" i="3" s="1"/>
  <c r="W17" i="3"/>
  <c r="AA16" i="3"/>
  <c r="Z16" i="3"/>
  <c r="X16" i="3"/>
  <c r="S16" i="3" s="1"/>
  <c r="W16" i="3"/>
  <c r="Y16" i="3" s="1"/>
  <c r="AA15" i="3"/>
  <c r="Z15" i="3"/>
  <c r="X15" i="3"/>
  <c r="S15" i="3" s="1"/>
  <c r="W15" i="3"/>
  <c r="AA14" i="3"/>
  <c r="Z14" i="3"/>
  <c r="X14" i="3"/>
  <c r="S14" i="3" s="1"/>
  <c r="W14" i="3"/>
  <c r="AA13" i="3"/>
  <c r="Z13" i="3"/>
  <c r="X13" i="3"/>
  <c r="S13" i="3" s="1"/>
  <c r="W13" i="3"/>
  <c r="Y13" i="3" s="1"/>
  <c r="AA12" i="3"/>
  <c r="Z12" i="3"/>
  <c r="X12" i="3"/>
  <c r="S12" i="3" s="1"/>
  <c r="W12" i="3"/>
  <c r="AA11" i="3"/>
  <c r="Z11" i="3"/>
  <c r="X11" i="3"/>
  <c r="S11" i="3" s="1"/>
  <c r="W11" i="3"/>
  <c r="AA10" i="3"/>
  <c r="Z10" i="3"/>
  <c r="X10" i="3"/>
  <c r="S10" i="3" s="1"/>
  <c r="W10" i="3"/>
  <c r="AA9" i="3"/>
  <c r="Z9" i="3"/>
  <c r="X9" i="3"/>
  <c r="S9" i="3" s="1"/>
  <c r="W9" i="3"/>
  <c r="Y9" i="3" s="1"/>
  <c r="AA8" i="3"/>
  <c r="Z8" i="3"/>
  <c r="X8" i="3"/>
  <c r="W8" i="3"/>
  <c r="Y8" i="3" s="1"/>
  <c r="AA7" i="3"/>
  <c r="Z7" i="3"/>
  <c r="X7" i="3"/>
  <c r="W7" i="3"/>
  <c r="Y7" i="3" s="1"/>
  <c r="T6" i="3"/>
  <c r="S6" i="3"/>
  <c r="R6" i="3"/>
  <c r="T5" i="3"/>
  <c r="S5" i="3"/>
  <c r="R5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T6" i="2"/>
  <c r="S6" i="2"/>
  <c r="R6" i="2"/>
  <c r="T5" i="2"/>
  <c r="S5" i="2"/>
  <c r="R5" i="2"/>
  <c r="S9" i="7" l="1"/>
  <c r="S45" i="7"/>
  <c r="S27" i="9"/>
  <c r="S33" i="9"/>
  <c r="S39" i="9"/>
  <c r="Y15" i="9"/>
  <c r="R15" i="9" s="1"/>
  <c r="Y13" i="9"/>
  <c r="Y11" i="9"/>
  <c r="R11" i="9" s="1"/>
  <c r="Y11" i="3"/>
  <c r="R11" i="3" s="1"/>
  <c r="Y14" i="3"/>
  <c r="Y17" i="3"/>
  <c r="S50" i="9"/>
  <c r="S53" i="9"/>
  <c r="S7" i="9"/>
  <c r="S10" i="9"/>
  <c r="S16" i="9"/>
  <c r="S22" i="9"/>
  <c r="S48" i="9"/>
  <c r="S51" i="9"/>
  <c r="S28" i="9"/>
  <c r="S34" i="9"/>
  <c r="S8" i="9"/>
  <c r="S11" i="9"/>
  <c r="S20" i="9"/>
  <c r="S23" i="9"/>
  <c r="S58" i="9"/>
  <c r="S36" i="9"/>
  <c r="S37" i="9"/>
  <c r="S38" i="9"/>
  <c r="S17" i="9"/>
  <c r="S18" i="9"/>
  <c r="S32" i="9"/>
  <c r="Y55" i="9"/>
  <c r="Y58" i="9"/>
  <c r="S24" i="9"/>
  <c r="S26" i="9"/>
  <c r="Y17" i="9"/>
  <c r="R17" i="9" s="1"/>
  <c r="Y18" i="9"/>
  <c r="R18" i="9" s="1"/>
  <c r="S40" i="9"/>
  <c r="S42" i="9"/>
  <c r="S45" i="9"/>
  <c r="S46" i="9"/>
  <c r="Y50" i="9"/>
  <c r="R50" i="9" s="1"/>
  <c r="Y57" i="3"/>
  <c r="Y58" i="3"/>
  <c r="R58" i="3" s="1"/>
  <c r="Y10" i="9"/>
  <c r="Y26" i="9"/>
  <c r="R26" i="9" s="1"/>
  <c r="R64" i="9"/>
  <c r="R65" i="9"/>
  <c r="R66" i="9"/>
  <c r="T7" i="9" s="1"/>
  <c r="R68" i="9"/>
  <c r="T9" i="9" s="1"/>
  <c r="R69" i="9"/>
  <c r="T10" i="9" s="1"/>
  <c r="R70" i="9"/>
  <c r="T11" i="9" s="1"/>
  <c r="R71" i="9"/>
  <c r="T12" i="9" s="1"/>
  <c r="R72" i="9"/>
  <c r="T13" i="9" s="1"/>
  <c r="R73" i="9"/>
  <c r="T14" i="9" s="1"/>
  <c r="R74" i="9"/>
  <c r="T15" i="9" s="1"/>
  <c r="R75" i="9"/>
  <c r="T16" i="9" s="1"/>
  <c r="R76" i="9"/>
  <c r="T17" i="9" s="1"/>
  <c r="R77" i="9"/>
  <c r="T18" i="9" s="1"/>
  <c r="R78" i="9"/>
  <c r="T19" i="9" s="1"/>
  <c r="R79" i="9"/>
  <c r="T20" i="9" s="1"/>
  <c r="R80" i="9"/>
  <c r="T21" i="9" s="1"/>
  <c r="R81" i="9"/>
  <c r="T22" i="9" s="1"/>
  <c r="R82" i="9"/>
  <c r="T23" i="9" s="1"/>
  <c r="R83" i="9"/>
  <c r="T24" i="9" s="1"/>
  <c r="R84" i="9"/>
  <c r="T25" i="9" s="1"/>
  <c r="R85" i="9"/>
  <c r="T26" i="9" s="1"/>
  <c r="R86" i="9"/>
  <c r="T27" i="9" s="1"/>
  <c r="R87" i="9"/>
  <c r="T28" i="9" s="1"/>
  <c r="R88" i="9"/>
  <c r="T29" i="9" s="1"/>
  <c r="R89" i="9"/>
  <c r="T30" i="9" s="1"/>
  <c r="R90" i="9"/>
  <c r="T31" i="9" s="1"/>
  <c r="R91" i="9"/>
  <c r="T32" i="9" s="1"/>
  <c r="R92" i="9"/>
  <c r="T33" i="9" s="1"/>
  <c r="R93" i="9"/>
  <c r="T34" i="9" s="1"/>
  <c r="R94" i="9"/>
  <c r="T35" i="9" s="1"/>
  <c r="R95" i="9"/>
  <c r="T36" i="9" s="1"/>
  <c r="R96" i="9"/>
  <c r="T37" i="9" s="1"/>
  <c r="R97" i="9"/>
  <c r="T38" i="9" s="1"/>
  <c r="R98" i="9"/>
  <c r="T39" i="9" s="1"/>
  <c r="R99" i="9"/>
  <c r="T40" i="9" s="1"/>
  <c r="R100" i="9"/>
  <c r="T41" i="9" s="1"/>
  <c r="R101" i="9"/>
  <c r="T42" i="9" s="1"/>
  <c r="R102" i="9"/>
  <c r="T43" i="9" s="1"/>
  <c r="R103" i="9"/>
  <c r="T44" i="9" s="1"/>
  <c r="R104" i="9"/>
  <c r="T45" i="9" s="1"/>
  <c r="R105" i="9"/>
  <c r="T46" i="9" s="1"/>
  <c r="R106" i="9"/>
  <c r="T47" i="9" s="1"/>
  <c r="R107" i="9"/>
  <c r="T48" i="9" s="1"/>
  <c r="R108" i="9"/>
  <c r="T49" i="9" s="1"/>
  <c r="R109" i="9"/>
  <c r="T50" i="9" s="1"/>
  <c r="R110" i="9"/>
  <c r="T51" i="9" s="1"/>
  <c r="R111" i="9"/>
  <c r="T52" i="9" s="1"/>
  <c r="R112" i="9"/>
  <c r="T53" i="9" s="1"/>
  <c r="R115" i="9"/>
  <c r="T56" i="9" s="1"/>
  <c r="R116" i="9"/>
  <c r="T57" i="9" s="1"/>
  <c r="R117" i="9"/>
  <c r="T58" i="9" s="1"/>
  <c r="R56" i="5"/>
  <c r="R57" i="7"/>
  <c r="Y22" i="9"/>
  <c r="R22" i="9" s="1"/>
  <c r="R34" i="9"/>
  <c r="Y38" i="9"/>
  <c r="R38" i="9" s="1"/>
  <c r="Y42" i="9"/>
  <c r="R42" i="9" s="1"/>
  <c r="Y53" i="9"/>
  <c r="R53" i="9" s="1"/>
  <c r="Y54" i="9"/>
  <c r="R10" i="9"/>
  <c r="R13" i="9"/>
  <c r="Y33" i="9"/>
  <c r="R33" i="9" s="1"/>
  <c r="Y37" i="9"/>
  <c r="R37" i="9" s="1"/>
  <c r="S47" i="9"/>
  <c r="R57" i="6"/>
  <c r="R7" i="8"/>
  <c r="S31" i="9"/>
  <c r="Y31" i="9"/>
  <c r="R31" i="9" s="1"/>
  <c r="R7" i="2"/>
  <c r="Y53" i="2"/>
  <c r="R53" i="2" s="1"/>
  <c r="Y55" i="2"/>
  <c r="Y45" i="4"/>
  <c r="R45" i="4" s="1"/>
  <c r="Y54" i="4"/>
  <c r="R57" i="4"/>
  <c r="Y52" i="6"/>
  <c r="R52" i="6" s="1"/>
  <c r="Y55" i="6"/>
  <c r="R8" i="9"/>
  <c r="S15" i="9"/>
  <c r="Y29" i="9"/>
  <c r="R29" i="9" s="1"/>
  <c r="Y13" i="8"/>
  <c r="Y14" i="7"/>
  <c r="R14" i="7" s="1"/>
  <c r="Y18" i="7"/>
  <c r="R18" i="7" s="1"/>
  <c r="Y35" i="7"/>
  <c r="R35" i="7" s="1"/>
  <c r="Y7" i="5"/>
  <c r="Y33" i="5"/>
  <c r="R33" i="5" s="1"/>
  <c r="Y41" i="5"/>
  <c r="R41" i="5" s="1"/>
  <c r="Y45" i="5"/>
  <c r="R45" i="5" s="1"/>
  <c r="Y56" i="4"/>
  <c r="S13" i="8"/>
  <c r="Y9" i="8"/>
  <c r="R9" i="8" s="1"/>
  <c r="Y25" i="6"/>
  <c r="R25" i="6" s="1"/>
  <c r="S56" i="5"/>
  <c r="Y41" i="2"/>
  <c r="R41" i="2" s="1"/>
  <c r="S48" i="2"/>
  <c r="S23" i="2"/>
  <c r="S39" i="2"/>
  <c r="Y22" i="8"/>
  <c r="R22" i="8" s="1"/>
  <c r="S12" i="8"/>
  <c r="Y55" i="7"/>
  <c r="Y56" i="7"/>
  <c r="Y43" i="6"/>
  <c r="R43" i="6" s="1"/>
  <c r="Y13" i="6"/>
  <c r="R13" i="6" s="1"/>
  <c r="Y14" i="6"/>
  <c r="R14" i="6" s="1"/>
  <c r="Y17" i="6"/>
  <c r="R17" i="6" s="1"/>
  <c r="Y18" i="6"/>
  <c r="R18" i="6" s="1"/>
  <c r="Y32" i="6"/>
  <c r="R32" i="6" s="1"/>
  <c r="Y35" i="6"/>
  <c r="R35" i="6" s="1"/>
  <c r="Y36" i="6"/>
  <c r="R36" i="6" s="1"/>
  <c r="R64" i="4"/>
  <c r="R65" i="4"/>
  <c r="R69" i="4"/>
  <c r="T10" i="4" s="1"/>
  <c r="R70" i="4"/>
  <c r="T11" i="4" s="1"/>
  <c r="R71" i="4"/>
  <c r="T12" i="4" s="1"/>
  <c r="R72" i="4"/>
  <c r="T13" i="4" s="1"/>
  <c r="R73" i="4"/>
  <c r="T14" i="4" s="1"/>
  <c r="R74" i="4"/>
  <c r="T15" i="4" s="1"/>
  <c r="R77" i="4"/>
  <c r="T18" i="4" s="1"/>
  <c r="R78" i="4"/>
  <c r="T19" i="4" s="1"/>
  <c r="R79" i="4"/>
  <c r="T20" i="4" s="1"/>
  <c r="R80" i="4"/>
  <c r="T21" i="4" s="1"/>
  <c r="R81" i="4"/>
  <c r="T22" i="4" s="1"/>
  <c r="R82" i="4"/>
  <c r="T23" i="4" s="1"/>
  <c r="R85" i="4"/>
  <c r="T26" i="4" s="1"/>
  <c r="R86" i="4"/>
  <c r="T27" i="4" s="1"/>
  <c r="R87" i="4"/>
  <c r="T28" i="4" s="1"/>
  <c r="R88" i="4"/>
  <c r="T29" i="4" s="1"/>
  <c r="R89" i="4"/>
  <c r="T30" i="4" s="1"/>
  <c r="R90" i="4"/>
  <c r="T31" i="4" s="1"/>
  <c r="R93" i="4"/>
  <c r="T34" i="4" s="1"/>
  <c r="R94" i="4"/>
  <c r="T35" i="4" s="1"/>
  <c r="R95" i="4"/>
  <c r="T36" i="4" s="1"/>
  <c r="R96" i="4"/>
  <c r="T37" i="4" s="1"/>
  <c r="R97" i="4"/>
  <c r="T38" i="4" s="1"/>
  <c r="R98" i="4"/>
  <c r="T39" i="4" s="1"/>
  <c r="R101" i="4"/>
  <c r="T42" i="4" s="1"/>
  <c r="R102" i="4"/>
  <c r="T43" i="4" s="1"/>
  <c r="R103" i="4"/>
  <c r="T44" i="4" s="1"/>
  <c r="R104" i="4"/>
  <c r="T45" i="4" s="1"/>
  <c r="R105" i="4"/>
  <c r="T46" i="4" s="1"/>
  <c r="R106" i="4"/>
  <c r="T47" i="4" s="1"/>
  <c r="R109" i="4"/>
  <c r="T50" i="4" s="1"/>
  <c r="R110" i="4"/>
  <c r="T51" i="4" s="1"/>
  <c r="R111" i="4"/>
  <c r="T52" i="4" s="1"/>
  <c r="R112" i="4"/>
  <c r="T53" i="4" s="1"/>
  <c r="R115" i="4"/>
  <c r="T56" i="4" s="1"/>
  <c r="R116" i="4"/>
  <c r="T57" i="4" s="1"/>
  <c r="S7" i="4"/>
  <c r="S10" i="4"/>
  <c r="S11" i="4"/>
  <c r="S23" i="4"/>
  <c r="S27" i="4"/>
  <c r="S35" i="4"/>
  <c r="S9" i="8"/>
  <c r="Y27" i="8"/>
  <c r="R27" i="8" s="1"/>
  <c r="Y31" i="8"/>
  <c r="R31" i="8" s="1"/>
  <c r="Y35" i="8"/>
  <c r="R35" i="8" s="1"/>
  <c r="Y46" i="8"/>
  <c r="R46" i="8" s="1"/>
  <c r="Y55" i="8"/>
  <c r="Y56" i="8"/>
  <c r="Y43" i="7"/>
  <c r="R43" i="7" s="1"/>
  <c r="S7" i="7"/>
  <c r="Y23" i="7"/>
  <c r="R23" i="7" s="1"/>
  <c r="Y26" i="7"/>
  <c r="R26" i="7" s="1"/>
  <c r="Y27" i="7"/>
  <c r="R27" i="7" s="1"/>
  <c r="Y34" i="7"/>
  <c r="R34" i="7" s="1"/>
  <c r="Y37" i="6"/>
  <c r="R37" i="6" s="1"/>
  <c r="Y40" i="6"/>
  <c r="R40" i="6" s="1"/>
  <c r="Y45" i="6"/>
  <c r="R45" i="6" s="1"/>
  <c r="Y46" i="6"/>
  <c r="R46" i="6" s="1"/>
  <c r="Y50" i="6"/>
  <c r="R50" i="6" s="1"/>
  <c r="S52" i="6"/>
  <c r="Y19" i="6"/>
  <c r="R19" i="6" s="1"/>
  <c r="Y22" i="6"/>
  <c r="R22" i="6" s="1"/>
  <c r="Y27" i="6"/>
  <c r="R27" i="6" s="1"/>
  <c r="Y30" i="6"/>
  <c r="R30" i="6" s="1"/>
  <c r="Y28" i="5"/>
  <c r="R28" i="5" s="1"/>
  <c r="Y29" i="5"/>
  <c r="R29" i="5" s="1"/>
  <c r="Y52" i="5"/>
  <c r="R52" i="5" s="1"/>
  <c r="Y55" i="5"/>
  <c r="Y16" i="5"/>
  <c r="R16" i="5" s="1"/>
  <c r="S38" i="4"/>
  <c r="S39" i="4"/>
  <c r="Y46" i="4"/>
  <c r="R46" i="4" s="1"/>
  <c r="Y27" i="4"/>
  <c r="R27" i="4" s="1"/>
  <c r="Y30" i="4"/>
  <c r="R30" i="4" s="1"/>
  <c r="Y34" i="4"/>
  <c r="R34" i="4" s="1"/>
  <c r="Y47" i="2"/>
  <c r="R47" i="2" s="1"/>
  <c r="Y9" i="2"/>
  <c r="R9" i="2" s="1"/>
  <c r="S10" i="2"/>
  <c r="S15" i="2"/>
  <c r="Y17" i="2"/>
  <c r="R17" i="2" s="1"/>
  <c r="S18" i="2"/>
  <c r="S21" i="2"/>
  <c r="S29" i="2"/>
  <c r="R66" i="2"/>
  <c r="T7" i="2" s="1"/>
  <c r="R68" i="2"/>
  <c r="T9" i="2" s="1"/>
  <c r="R69" i="2"/>
  <c r="T10" i="2" s="1"/>
  <c r="R70" i="2"/>
  <c r="T11" i="2" s="1"/>
  <c r="R71" i="2"/>
  <c r="T12" i="2" s="1"/>
  <c r="R72" i="2"/>
  <c r="T13" i="2" s="1"/>
  <c r="R73" i="2"/>
  <c r="T14" i="2" s="1"/>
  <c r="R74" i="2"/>
  <c r="T15" i="2" s="1"/>
  <c r="R75" i="2"/>
  <c r="T16" i="2" s="1"/>
  <c r="R76" i="2"/>
  <c r="T17" i="2" s="1"/>
  <c r="R77" i="2"/>
  <c r="T18" i="2" s="1"/>
  <c r="R78" i="2"/>
  <c r="T19" i="2" s="1"/>
  <c r="R79" i="2"/>
  <c r="T20" i="2" s="1"/>
  <c r="R80" i="2"/>
  <c r="T21" i="2" s="1"/>
  <c r="R81" i="2"/>
  <c r="T22" i="2" s="1"/>
  <c r="R82" i="2"/>
  <c r="T23" i="2" s="1"/>
  <c r="R83" i="2"/>
  <c r="T24" i="2" s="1"/>
  <c r="R84" i="2"/>
  <c r="T25" i="2" s="1"/>
  <c r="R85" i="2"/>
  <c r="T26" i="2" s="1"/>
  <c r="R86" i="2"/>
  <c r="T27" i="2" s="1"/>
  <c r="R87" i="2"/>
  <c r="T28" i="2" s="1"/>
  <c r="R88" i="2"/>
  <c r="T29" i="2" s="1"/>
  <c r="R89" i="2"/>
  <c r="T30" i="2" s="1"/>
  <c r="R90" i="2"/>
  <c r="T31" i="2" s="1"/>
  <c r="R91" i="2"/>
  <c r="T32" i="2" s="1"/>
  <c r="R92" i="2"/>
  <c r="T33" i="2" s="1"/>
  <c r="R93" i="2"/>
  <c r="T34" i="2" s="1"/>
  <c r="R94" i="2"/>
  <c r="T35" i="2" s="1"/>
  <c r="R95" i="2"/>
  <c r="T36" i="2" s="1"/>
  <c r="R96" i="2"/>
  <c r="T37" i="2" s="1"/>
  <c r="R97" i="2"/>
  <c r="T38" i="2" s="1"/>
  <c r="R98" i="2"/>
  <c r="T39" i="2" s="1"/>
  <c r="R99" i="2"/>
  <c r="T40" i="2" s="1"/>
  <c r="R100" i="2"/>
  <c r="T41" i="2" s="1"/>
  <c r="R101" i="2"/>
  <c r="T42" i="2" s="1"/>
  <c r="R102" i="2"/>
  <c r="T43" i="2" s="1"/>
  <c r="R103" i="2"/>
  <c r="T44" i="2" s="1"/>
  <c r="R104" i="2"/>
  <c r="T45" i="2" s="1"/>
  <c r="R105" i="2"/>
  <c r="T46" i="2" s="1"/>
  <c r="R106" i="2"/>
  <c r="T47" i="2" s="1"/>
  <c r="R107" i="2"/>
  <c r="T48" i="2" s="1"/>
  <c r="R108" i="2"/>
  <c r="T49" i="2" s="1"/>
  <c r="R109" i="2"/>
  <c r="T50" i="2" s="1"/>
  <c r="R110" i="2"/>
  <c r="T51" i="2" s="1"/>
  <c r="R111" i="2"/>
  <c r="T52" i="2" s="1"/>
  <c r="R112" i="2"/>
  <c r="T53" i="2" s="1"/>
  <c r="R115" i="2"/>
  <c r="T56" i="2" s="1"/>
  <c r="R116" i="2"/>
  <c r="T57" i="2" s="1"/>
  <c r="R117" i="2"/>
  <c r="T58" i="2" s="1"/>
  <c r="Y25" i="2"/>
  <c r="R25" i="2" s="1"/>
  <c r="S26" i="2"/>
  <c r="S31" i="2"/>
  <c r="Y33" i="2"/>
  <c r="R33" i="2" s="1"/>
  <c r="S34" i="2"/>
  <c r="S37" i="2"/>
  <c r="S45" i="2"/>
  <c r="Y51" i="2"/>
  <c r="R51" i="2" s="1"/>
  <c r="S52" i="2"/>
  <c r="S23" i="8"/>
  <c r="Y26" i="8"/>
  <c r="R26" i="8" s="1"/>
  <c r="Y38" i="8"/>
  <c r="R38" i="8" s="1"/>
  <c r="S39" i="8"/>
  <c r="Y42" i="8"/>
  <c r="R42" i="8" s="1"/>
  <c r="S56" i="8"/>
  <c r="S17" i="8"/>
  <c r="Y7" i="7"/>
  <c r="R7" i="7" s="1"/>
  <c r="S8" i="7"/>
  <c r="Y10" i="7"/>
  <c r="R10" i="7" s="1"/>
  <c r="Y22" i="7"/>
  <c r="R22" i="7" s="1"/>
  <c r="Y54" i="7"/>
  <c r="Y31" i="7"/>
  <c r="R31" i="7" s="1"/>
  <c r="Y38" i="7"/>
  <c r="R38" i="7" s="1"/>
  <c r="Y39" i="7"/>
  <c r="R39" i="7" s="1"/>
  <c r="S56" i="7"/>
  <c r="Y10" i="6"/>
  <c r="R10" i="6" s="1"/>
  <c r="Y29" i="6"/>
  <c r="R29" i="6" s="1"/>
  <c r="Y34" i="6"/>
  <c r="R34" i="6" s="1"/>
  <c r="Y9" i="6"/>
  <c r="R9" i="6" s="1"/>
  <c r="Y21" i="6"/>
  <c r="R21" i="6" s="1"/>
  <c r="Y23" i="6"/>
  <c r="R23" i="6" s="1"/>
  <c r="Y26" i="6"/>
  <c r="R26" i="6" s="1"/>
  <c r="Y39" i="6"/>
  <c r="R39" i="6" s="1"/>
  <c r="Y41" i="6"/>
  <c r="R41" i="6" s="1"/>
  <c r="Y42" i="6"/>
  <c r="R42" i="6" s="1"/>
  <c r="Y44" i="6"/>
  <c r="R44" i="6" s="1"/>
  <c r="Y8" i="5"/>
  <c r="R8" i="5" s="1"/>
  <c r="Y37" i="5"/>
  <c r="R37" i="5" s="1"/>
  <c r="S42" i="4"/>
  <c r="S46" i="4"/>
  <c r="S18" i="4"/>
  <c r="Y7" i="4"/>
  <c r="Y8" i="4"/>
  <c r="S14" i="4"/>
  <c r="S31" i="4"/>
  <c r="Y35" i="4"/>
  <c r="R35" i="4" s="1"/>
  <c r="Y42" i="4"/>
  <c r="R42" i="4" s="1"/>
  <c r="S47" i="4"/>
  <c r="S50" i="4"/>
  <c r="S56" i="4"/>
  <c r="S57" i="3"/>
  <c r="Y54" i="3"/>
  <c r="Y55" i="3"/>
  <c r="S42" i="2"/>
  <c r="Y8" i="2"/>
  <c r="S13" i="2"/>
  <c r="S49" i="2"/>
  <c r="Y50" i="2"/>
  <c r="R50" i="2" s="1"/>
  <c r="Y16" i="8"/>
  <c r="R16" i="8" s="1"/>
  <c r="S27" i="8"/>
  <c r="S43" i="8"/>
  <c r="S46" i="8"/>
  <c r="Y8" i="8"/>
  <c r="R8" i="8" s="1"/>
  <c r="Y12" i="8"/>
  <c r="R12" i="8" s="1"/>
  <c r="Y30" i="8"/>
  <c r="R30" i="8" s="1"/>
  <c r="S31" i="8"/>
  <c r="Y47" i="8"/>
  <c r="R47" i="8" s="1"/>
  <c r="S52" i="8"/>
  <c r="R56" i="8"/>
  <c r="S58" i="8"/>
  <c r="Y17" i="8"/>
  <c r="R17" i="8" s="1"/>
  <c r="S19" i="8"/>
  <c r="Y34" i="8"/>
  <c r="R34" i="8" s="1"/>
  <c r="S35" i="8"/>
  <c r="S42" i="8"/>
  <c r="Y51" i="8"/>
  <c r="R51" i="8" s="1"/>
  <c r="Y54" i="8"/>
  <c r="Y15" i="7"/>
  <c r="R15" i="7" s="1"/>
  <c r="Y30" i="7"/>
  <c r="R30" i="7" s="1"/>
  <c r="Y11" i="7"/>
  <c r="R11" i="7" s="1"/>
  <c r="Y19" i="7"/>
  <c r="R19" i="7" s="1"/>
  <c r="Y42" i="7"/>
  <c r="R42" i="7" s="1"/>
  <c r="S7" i="6"/>
  <c r="S8" i="6"/>
  <c r="S21" i="6"/>
  <c r="S25" i="6"/>
  <c r="S29" i="6"/>
  <c r="S34" i="6"/>
  <c r="S39" i="6"/>
  <c r="S43" i="6"/>
  <c r="S53" i="6"/>
  <c r="Y48" i="6"/>
  <c r="R48" i="6" s="1"/>
  <c r="Y49" i="5"/>
  <c r="R49" i="5" s="1"/>
  <c r="S53" i="5"/>
  <c r="Y36" i="5"/>
  <c r="R36" i="5" s="1"/>
  <c r="R7" i="5"/>
  <c r="Y9" i="5"/>
  <c r="R9" i="5" s="1"/>
  <c r="Y12" i="5"/>
  <c r="R12" i="5" s="1"/>
  <c r="Y17" i="5"/>
  <c r="R17" i="5" s="1"/>
  <c r="Y20" i="5"/>
  <c r="R20" i="5" s="1"/>
  <c r="S44" i="5"/>
  <c r="Y56" i="5"/>
  <c r="Y18" i="4"/>
  <c r="R18" i="4" s="1"/>
  <c r="S19" i="4"/>
  <c r="S22" i="4"/>
  <c r="Y31" i="4"/>
  <c r="R31" i="4" s="1"/>
  <c r="S34" i="4"/>
  <c r="S43" i="4"/>
  <c r="S26" i="4"/>
  <c r="Y50" i="4"/>
  <c r="R50" i="4" s="1"/>
  <c r="S51" i="4"/>
  <c r="R56" i="4"/>
  <c r="R7" i="4"/>
  <c r="S8" i="4"/>
  <c r="Y14" i="4"/>
  <c r="R14" i="4" s="1"/>
  <c r="S15" i="4"/>
  <c r="S30" i="4"/>
  <c r="Y55" i="4"/>
  <c r="R57" i="3"/>
  <c r="S58" i="3"/>
  <c r="S56" i="3"/>
  <c r="Y11" i="2"/>
  <c r="R11" i="2" s="1"/>
  <c r="S12" i="2"/>
  <c r="Y19" i="2"/>
  <c r="R19" i="2" s="1"/>
  <c r="Y27" i="2"/>
  <c r="R27" i="2" s="1"/>
  <c r="Y35" i="2"/>
  <c r="R35" i="2" s="1"/>
  <c r="Y43" i="2"/>
  <c r="R43" i="2" s="1"/>
  <c r="S44" i="2"/>
  <c r="S20" i="2"/>
  <c r="S28" i="2"/>
  <c r="S36" i="2"/>
  <c r="S9" i="2"/>
  <c r="Y13" i="2"/>
  <c r="R13" i="2" s="1"/>
  <c r="S14" i="2"/>
  <c r="S17" i="2"/>
  <c r="Y21" i="2"/>
  <c r="R21" i="2" s="1"/>
  <c r="S22" i="2"/>
  <c r="S25" i="2"/>
  <c r="Y29" i="2"/>
  <c r="R29" i="2" s="1"/>
  <c r="S30" i="2"/>
  <c r="S33" i="2"/>
  <c r="Y37" i="2"/>
  <c r="R37" i="2" s="1"/>
  <c r="S38" i="2"/>
  <c r="S41" i="2"/>
  <c r="Y45" i="2"/>
  <c r="R45" i="2" s="1"/>
  <c r="S46" i="2"/>
  <c r="Y48" i="2"/>
  <c r="R48" i="2" s="1"/>
  <c r="S50" i="2"/>
  <c r="Y52" i="2"/>
  <c r="R52" i="2" s="1"/>
  <c r="S53" i="2"/>
  <c r="S8" i="2"/>
  <c r="S11" i="2"/>
  <c r="Y15" i="2"/>
  <c r="R15" i="2" s="1"/>
  <c r="S16" i="2"/>
  <c r="S19" i="2"/>
  <c r="Y23" i="2"/>
  <c r="R23" i="2" s="1"/>
  <c r="S24" i="2"/>
  <c r="S27" i="2"/>
  <c r="Y31" i="2"/>
  <c r="R31" i="2" s="1"/>
  <c r="S32" i="2"/>
  <c r="S35" i="2"/>
  <c r="Y39" i="2"/>
  <c r="R39" i="2" s="1"/>
  <c r="S40" i="2"/>
  <c r="S43" i="2"/>
  <c r="S47" i="2"/>
  <c r="S51" i="2"/>
  <c r="Y15" i="8"/>
  <c r="R15" i="8" s="1"/>
  <c r="S16" i="8"/>
  <c r="Y19" i="8"/>
  <c r="R19" i="8" s="1"/>
  <c r="Y23" i="8"/>
  <c r="R23" i="8" s="1"/>
  <c r="Y39" i="8"/>
  <c r="R39" i="8" s="1"/>
  <c r="Y43" i="8"/>
  <c r="R43" i="8" s="1"/>
  <c r="Y52" i="8"/>
  <c r="R52" i="8" s="1"/>
  <c r="S8" i="8"/>
  <c r="R13" i="8"/>
  <c r="S47" i="8"/>
  <c r="Y7" i="8"/>
  <c r="S11" i="8"/>
  <c r="S15" i="8"/>
  <c r="S22" i="8"/>
  <c r="S26" i="8"/>
  <c r="S30" i="8"/>
  <c r="S34" i="8"/>
  <c r="S38" i="8"/>
  <c r="S57" i="8"/>
  <c r="R64" i="8"/>
  <c r="R65" i="8"/>
  <c r="R69" i="8"/>
  <c r="T10" i="8" s="1"/>
  <c r="R70" i="8"/>
  <c r="T11" i="8" s="1"/>
  <c r="R73" i="8"/>
  <c r="T14" i="8" s="1"/>
  <c r="R74" i="8"/>
  <c r="T15" i="8" s="1"/>
  <c r="R76" i="8"/>
  <c r="T17" i="8" s="1"/>
  <c r="R81" i="8"/>
  <c r="T22" i="8" s="1"/>
  <c r="R82" i="8"/>
  <c r="T23" i="8" s="1"/>
  <c r="R83" i="8"/>
  <c r="T24" i="8" s="1"/>
  <c r="R84" i="8"/>
  <c r="T25" i="8" s="1"/>
  <c r="R86" i="8"/>
  <c r="T27" i="8" s="1"/>
  <c r="R88" i="8"/>
  <c r="T29" i="8" s="1"/>
  <c r="R89" i="8"/>
  <c r="T30" i="8" s="1"/>
  <c r="R90" i="8"/>
  <c r="T31" i="8" s="1"/>
  <c r="R96" i="8"/>
  <c r="T37" i="8" s="1"/>
  <c r="R97" i="8"/>
  <c r="T38" i="8" s="1"/>
  <c r="R100" i="8"/>
  <c r="T41" i="8" s="1"/>
  <c r="R101" i="8"/>
  <c r="T42" i="8" s="1"/>
  <c r="R102" i="8"/>
  <c r="T43" i="8" s="1"/>
  <c r="R104" i="8"/>
  <c r="T45" i="8" s="1"/>
  <c r="R105" i="8"/>
  <c r="T46" i="8" s="1"/>
  <c r="R106" i="8"/>
  <c r="T47" i="8" s="1"/>
  <c r="R110" i="8"/>
  <c r="T51" i="8" s="1"/>
  <c r="R111" i="8"/>
  <c r="T52" i="8" s="1"/>
  <c r="R112" i="8"/>
  <c r="T53" i="8" s="1"/>
  <c r="S11" i="7"/>
  <c r="S43" i="7"/>
  <c r="R56" i="7"/>
  <c r="R64" i="7"/>
  <c r="R69" i="7"/>
  <c r="T10" i="7" s="1"/>
  <c r="R70" i="7"/>
  <c r="T11" i="7" s="1"/>
  <c r="R71" i="7"/>
  <c r="T12" i="7" s="1"/>
  <c r="R74" i="7"/>
  <c r="T15" i="7" s="1"/>
  <c r="R77" i="7"/>
  <c r="T18" i="7" s="1"/>
  <c r="R78" i="7"/>
  <c r="T19" i="7" s="1"/>
  <c r="R79" i="7"/>
  <c r="T20" i="7" s="1"/>
  <c r="R80" i="7"/>
  <c r="T21" i="7" s="1"/>
  <c r="R81" i="7"/>
  <c r="T22" i="7" s="1"/>
  <c r="R82" i="7"/>
  <c r="T23" i="7" s="1"/>
  <c r="R85" i="7"/>
  <c r="T26" i="7" s="1"/>
  <c r="R86" i="7"/>
  <c r="T27" i="7" s="1"/>
  <c r="R87" i="7"/>
  <c r="T28" i="7" s="1"/>
  <c r="R89" i="7"/>
  <c r="T30" i="7" s="1"/>
  <c r="R90" i="7"/>
  <c r="T31" i="7" s="1"/>
  <c r="R93" i="7"/>
  <c r="T34" i="7" s="1"/>
  <c r="R94" i="7"/>
  <c r="T35" i="7" s="1"/>
  <c r="R95" i="7"/>
  <c r="T36" i="7" s="1"/>
  <c r="R96" i="7"/>
  <c r="T37" i="7" s="1"/>
  <c r="R97" i="7"/>
  <c r="T38" i="7" s="1"/>
  <c r="R101" i="7"/>
  <c r="T42" i="7" s="1"/>
  <c r="R102" i="7"/>
  <c r="T43" i="7" s="1"/>
  <c r="R103" i="7"/>
  <c r="T44" i="7" s="1"/>
  <c r="R106" i="7"/>
  <c r="T47" i="7" s="1"/>
  <c r="R109" i="7"/>
  <c r="T50" i="7" s="1"/>
  <c r="R110" i="7"/>
  <c r="T51" i="7" s="1"/>
  <c r="R111" i="7"/>
  <c r="T52" i="7" s="1"/>
  <c r="R112" i="7"/>
  <c r="T53" i="7" s="1"/>
  <c r="R115" i="7"/>
  <c r="T56" i="7" s="1"/>
  <c r="R116" i="7"/>
  <c r="T57" i="7" s="1"/>
  <c r="Y11" i="6"/>
  <c r="R11" i="6" s="1"/>
  <c r="Y15" i="6"/>
  <c r="R15" i="6" s="1"/>
  <c r="Y20" i="6"/>
  <c r="R20" i="6" s="1"/>
  <c r="Y24" i="6"/>
  <c r="R24" i="6" s="1"/>
  <c r="Y28" i="6"/>
  <c r="R28" i="6" s="1"/>
  <c r="Y31" i="6"/>
  <c r="R31" i="6" s="1"/>
  <c r="S44" i="6"/>
  <c r="Y47" i="6"/>
  <c r="R47" i="6" s="1"/>
  <c r="Y51" i="6"/>
  <c r="R51" i="6" s="1"/>
  <c r="Y8" i="6"/>
  <c r="R8" i="6" s="1"/>
  <c r="Y12" i="6"/>
  <c r="R12" i="6" s="1"/>
  <c r="Y16" i="6"/>
  <c r="R16" i="6" s="1"/>
  <c r="Y38" i="6"/>
  <c r="R38" i="6" s="1"/>
  <c r="Y7" i="6"/>
  <c r="R7" i="6" s="1"/>
  <c r="Y33" i="6"/>
  <c r="R33" i="6" s="1"/>
  <c r="Y49" i="6"/>
  <c r="R49" i="6" s="1"/>
  <c r="Y53" i="6"/>
  <c r="R53" i="6" s="1"/>
  <c r="Y54" i="6"/>
  <c r="R64" i="6"/>
  <c r="R65" i="6"/>
  <c r="R66" i="6"/>
  <c r="T7" i="6" s="1"/>
  <c r="R68" i="6"/>
  <c r="T9" i="6" s="1"/>
  <c r="R72" i="6"/>
  <c r="T13" i="6" s="1"/>
  <c r="R73" i="6"/>
  <c r="T14" i="6" s="1"/>
  <c r="R74" i="6"/>
  <c r="T15" i="6" s="1"/>
  <c r="R76" i="6"/>
  <c r="T17" i="6" s="1"/>
  <c r="R77" i="6"/>
  <c r="T18" i="6" s="1"/>
  <c r="R78" i="6"/>
  <c r="T19" i="6" s="1"/>
  <c r="R79" i="6"/>
  <c r="T20" i="6" s="1"/>
  <c r="R84" i="6"/>
  <c r="T25" i="6" s="1"/>
  <c r="R86" i="6"/>
  <c r="T27" i="6" s="1"/>
  <c r="R87" i="6"/>
  <c r="T28" i="6" s="1"/>
  <c r="R88" i="6"/>
  <c r="T29" i="6" s="1"/>
  <c r="R90" i="6"/>
  <c r="T31" i="6" s="1"/>
  <c r="R91" i="6"/>
  <c r="T32" i="6" s="1"/>
  <c r="R94" i="6"/>
  <c r="T35" i="6" s="1"/>
  <c r="R95" i="6"/>
  <c r="T36" i="6" s="1"/>
  <c r="R98" i="6"/>
  <c r="T39" i="6" s="1"/>
  <c r="R99" i="6"/>
  <c r="T40" i="6" s="1"/>
  <c r="R100" i="6"/>
  <c r="T41" i="6" s="1"/>
  <c r="R104" i="6"/>
  <c r="T45" i="6" s="1"/>
  <c r="R105" i="6"/>
  <c r="T46" i="6" s="1"/>
  <c r="R106" i="6"/>
  <c r="T47" i="6" s="1"/>
  <c r="R107" i="6"/>
  <c r="T48" i="6" s="1"/>
  <c r="R108" i="6"/>
  <c r="T49" i="6" s="1"/>
  <c r="R109" i="6"/>
  <c r="T50" i="6" s="1"/>
  <c r="R110" i="6"/>
  <c r="T51" i="6" s="1"/>
  <c r="R117" i="6"/>
  <c r="T58" i="6" s="1"/>
  <c r="S56" i="6"/>
  <c r="S57" i="6"/>
  <c r="S58" i="6"/>
  <c r="Y25" i="5"/>
  <c r="R25" i="5" s="1"/>
  <c r="S8" i="5"/>
  <c r="Y11" i="5"/>
  <c r="R11" i="5" s="1"/>
  <c r="Y19" i="5"/>
  <c r="R19" i="5" s="1"/>
  <c r="R65" i="5"/>
  <c r="R66" i="5"/>
  <c r="T7" i="5" s="1"/>
  <c r="R68" i="5"/>
  <c r="T9" i="5" s="1"/>
  <c r="R69" i="5"/>
  <c r="T10" i="5" s="1"/>
  <c r="R70" i="5"/>
  <c r="T11" i="5" s="1"/>
  <c r="R71" i="5"/>
  <c r="T12" i="5" s="1"/>
  <c r="R75" i="5"/>
  <c r="T16" i="5" s="1"/>
  <c r="R76" i="5"/>
  <c r="T17" i="5" s="1"/>
  <c r="R78" i="5"/>
  <c r="T19" i="5" s="1"/>
  <c r="R79" i="5"/>
  <c r="T20" i="5" s="1"/>
  <c r="R80" i="5"/>
  <c r="T21" i="5" s="1"/>
  <c r="R82" i="5"/>
  <c r="T23" i="5" s="1"/>
  <c r="R85" i="5"/>
  <c r="T26" i="5" s="1"/>
  <c r="R86" i="5"/>
  <c r="T27" i="5" s="1"/>
  <c r="R87" i="5"/>
  <c r="T28" i="5" s="1"/>
  <c r="R88" i="5"/>
  <c r="T29" i="5" s="1"/>
  <c r="R90" i="5"/>
  <c r="T31" i="5" s="1"/>
  <c r="R91" i="5"/>
  <c r="T32" i="5" s="1"/>
  <c r="R92" i="5"/>
  <c r="T33" i="5" s="1"/>
  <c r="R95" i="5"/>
  <c r="T36" i="5" s="1"/>
  <c r="R96" i="5"/>
  <c r="T37" i="5" s="1"/>
  <c r="R98" i="5"/>
  <c r="T39" i="5" s="1"/>
  <c r="R99" i="5"/>
  <c r="T40" i="5" s="1"/>
  <c r="R100" i="5"/>
  <c r="T41" i="5" s="1"/>
  <c r="R101" i="5"/>
  <c r="T42" i="5" s="1"/>
  <c r="R102" i="5"/>
  <c r="T43" i="5" s="1"/>
  <c r="R103" i="5"/>
  <c r="T44" i="5" s="1"/>
  <c r="R107" i="5"/>
  <c r="T48" i="5" s="1"/>
  <c r="R109" i="5"/>
  <c r="T50" i="5" s="1"/>
  <c r="R110" i="5"/>
  <c r="T51" i="5" s="1"/>
  <c r="R111" i="5"/>
  <c r="T52" i="5" s="1"/>
  <c r="R116" i="5"/>
  <c r="T57" i="5" s="1"/>
  <c r="R117" i="5"/>
  <c r="T58" i="5" s="1"/>
  <c r="Y13" i="5"/>
  <c r="R13" i="5" s="1"/>
  <c r="Y15" i="5"/>
  <c r="R15" i="5" s="1"/>
  <c r="Y21" i="5"/>
  <c r="R21" i="5" s="1"/>
  <c r="Y44" i="5"/>
  <c r="R44" i="5" s="1"/>
  <c r="S52" i="5"/>
  <c r="Y53" i="5"/>
  <c r="R53" i="5" s="1"/>
  <c r="Y11" i="4"/>
  <c r="R11" i="4" s="1"/>
  <c r="Y22" i="4"/>
  <c r="R22" i="4" s="1"/>
  <c r="Y26" i="4"/>
  <c r="R26" i="4" s="1"/>
  <c r="Y39" i="4"/>
  <c r="R39" i="4" s="1"/>
  <c r="Y43" i="4"/>
  <c r="R43" i="4" s="1"/>
  <c r="S57" i="4"/>
  <c r="Y58" i="4"/>
  <c r="R58" i="4" s="1"/>
  <c r="Y15" i="4"/>
  <c r="R15" i="4" s="1"/>
  <c r="Y19" i="4"/>
  <c r="R19" i="4" s="1"/>
  <c r="Y47" i="4"/>
  <c r="R47" i="4" s="1"/>
  <c r="Y51" i="4"/>
  <c r="R51" i="4" s="1"/>
  <c r="Y10" i="4"/>
  <c r="R10" i="4" s="1"/>
  <c r="Y23" i="4"/>
  <c r="R23" i="4" s="1"/>
  <c r="Y33" i="4"/>
  <c r="R33" i="4" s="1"/>
  <c r="Y38" i="4"/>
  <c r="R38" i="4" s="1"/>
  <c r="S7" i="3"/>
  <c r="S8" i="3"/>
  <c r="S44" i="3"/>
  <c r="S52" i="3"/>
  <c r="S53" i="3"/>
  <c r="Y56" i="3"/>
  <c r="R56" i="3" s="1"/>
  <c r="R64" i="3"/>
  <c r="R65" i="3"/>
  <c r="R66" i="3"/>
  <c r="T7" i="3" s="1"/>
  <c r="R68" i="3"/>
  <c r="T9" i="3" s="1"/>
  <c r="R69" i="3"/>
  <c r="T10" i="3" s="1"/>
  <c r="R70" i="3"/>
  <c r="T11" i="3" s="1"/>
  <c r="R71" i="3"/>
  <c r="T12" i="3" s="1"/>
  <c r="R72" i="3"/>
  <c r="T13" i="3" s="1"/>
  <c r="R73" i="3"/>
  <c r="T14" i="3" s="1"/>
  <c r="R74" i="3"/>
  <c r="T15" i="3" s="1"/>
  <c r="R75" i="3"/>
  <c r="T16" i="3" s="1"/>
  <c r="R76" i="3"/>
  <c r="T17" i="3" s="1"/>
  <c r="R77" i="3"/>
  <c r="T18" i="3" s="1"/>
  <c r="R78" i="3"/>
  <c r="T19" i="3" s="1"/>
  <c r="R79" i="3"/>
  <c r="T20" i="3" s="1"/>
  <c r="R80" i="3"/>
  <c r="T21" i="3" s="1"/>
  <c r="R82" i="3"/>
  <c r="T23" i="3" s="1"/>
  <c r="R83" i="3"/>
  <c r="T24" i="3" s="1"/>
  <c r="R84" i="3"/>
  <c r="T25" i="3" s="1"/>
  <c r="R86" i="3"/>
  <c r="T27" i="3" s="1"/>
  <c r="R87" i="3"/>
  <c r="T28" i="3" s="1"/>
  <c r="R88" i="3"/>
  <c r="T29" i="3" s="1"/>
  <c r="R90" i="3"/>
  <c r="T31" i="3" s="1"/>
  <c r="R91" i="3"/>
  <c r="T32" i="3" s="1"/>
  <c r="R92" i="3"/>
  <c r="T33" i="3" s="1"/>
  <c r="R93" i="3"/>
  <c r="T34" i="3" s="1"/>
  <c r="R94" i="3"/>
  <c r="T35" i="3" s="1"/>
  <c r="R95" i="3"/>
  <c r="T36" i="3" s="1"/>
  <c r="R96" i="3"/>
  <c r="T37" i="3" s="1"/>
  <c r="R98" i="3"/>
  <c r="T39" i="3" s="1"/>
  <c r="R99" i="3"/>
  <c r="T40" i="3" s="1"/>
  <c r="R100" i="3"/>
  <c r="T41" i="3" s="1"/>
  <c r="R102" i="3"/>
  <c r="T43" i="3" s="1"/>
  <c r="R103" i="3"/>
  <c r="T44" i="3" s="1"/>
  <c r="R104" i="3"/>
  <c r="T45" i="3" s="1"/>
  <c r="R106" i="3"/>
  <c r="T47" i="3" s="1"/>
  <c r="R107" i="3"/>
  <c r="T48" i="3" s="1"/>
  <c r="R108" i="3"/>
  <c r="T49" i="3" s="1"/>
  <c r="R109" i="3"/>
  <c r="T50" i="3" s="1"/>
  <c r="R110" i="3"/>
  <c r="T51" i="3" s="1"/>
  <c r="R111" i="3"/>
  <c r="T52" i="3" s="1"/>
  <c r="R112" i="3"/>
  <c r="T53" i="3" s="1"/>
  <c r="R116" i="3"/>
  <c r="T57" i="3" s="1"/>
  <c r="R117" i="3"/>
  <c r="T58" i="3" s="1"/>
  <c r="Y49" i="2"/>
  <c r="R49" i="2" s="1"/>
  <c r="R8" i="2"/>
  <c r="Y10" i="2"/>
  <c r="R10" i="2" s="1"/>
  <c r="Y12" i="2"/>
  <c r="R12" i="2" s="1"/>
  <c r="Y14" i="2"/>
  <c r="R14" i="2" s="1"/>
  <c r="Y16" i="2"/>
  <c r="R16" i="2" s="1"/>
  <c r="Y18" i="2"/>
  <c r="R18" i="2" s="1"/>
  <c r="Y20" i="2"/>
  <c r="R20" i="2" s="1"/>
  <c r="Y22" i="2"/>
  <c r="R22" i="2" s="1"/>
  <c r="Y24" i="2"/>
  <c r="R24" i="2" s="1"/>
  <c r="Y26" i="2"/>
  <c r="R26" i="2" s="1"/>
  <c r="Y28" i="2"/>
  <c r="R28" i="2" s="1"/>
  <c r="Y30" i="2"/>
  <c r="R30" i="2" s="1"/>
  <c r="Y32" i="2"/>
  <c r="R32" i="2" s="1"/>
  <c r="Y34" i="2"/>
  <c r="R34" i="2" s="1"/>
  <c r="Y36" i="2"/>
  <c r="R36" i="2" s="1"/>
  <c r="Y38" i="2"/>
  <c r="R38" i="2" s="1"/>
  <c r="Y40" i="2"/>
  <c r="R40" i="2" s="1"/>
  <c r="Y42" i="2"/>
  <c r="R42" i="2" s="1"/>
  <c r="Y44" i="2"/>
  <c r="R44" i="2" s="1"/>
  <c r="Y46" i="2"/>
  <c r="R46" i="2" s="1"/>
  <c r="Y54" i="2"/>
  <c r="Y7" i="2"/>
  <c r="S7" i="2"/>
  <c r="Y56" i="2"/>
  <c r="R56" i="2"/>
  <c r="Y57" i="2"/>
  <c r="R57" i="2" s="1"/>
  <c r="Y58" i="2"/>
  <c r="R58" i="2" s="1"/>
  <c r="R64" i="2"/>
  <c r="R65" i="2"/>
  <c r="S56" i="2"/>
  <c r="S57" i="2"/>
  <c r="S58" i="2"/>
  <c r="Y9" i="7"/>
  <c r="R9" i="7" s="1"/>
  <c r="Y13" i="7"/>
  <c r="R13" i="7" s="1"/>
  <c r="Y41" i="7"/>
  <c r="R41" i="7" s="1"/>
  <c r="S30" i="9"/>
  <c r="Y30" i="9"/>
  <c r="R30" i="9" s="1"/>
  <c r="Y56" i="9"/>
  <c r="R56" i="9"/>
  <c r="R9" i="3"/>
  <c r="R13" i="3"/>
  <c r="R14" i="3"/>
  <c r="R16" i="3"/>
  <c r="R17" i="3"/>
  <c r="R19" i="3"/>
  <c r="R22" i="3"/>
  <c r="Y27" i="5"/>
  <c r="R27" i="5" s="1"/>
  <c r="Y35" i="5"/>
  <c r="R35" i="5" s="1"/>
  <c r="Y43" i="5"/>
  <c r="R43" i="5" s="1"/>
  <c r="Y50" i="5"/>
  <c r="R50" i="5" s="1"/>
  <c r="R81" i="5"/>
  <c r="T22" i="5" s="1"/>
  <c r="Y37" i="8"/>
  <c r="R37" i="8" s="1"/>
  <c r="S37" i="8"/>
  <c r="Y23" i="9"/>
  <c r="R23" i="9" s="1"/>
  <c r="Y51" i="9"/>
  <c r="R51" i="9" s="1"/>
  <c r="S56" i="9"/>
  <c r="S57" i="9"/>
  <c r="R7" i="3"/>
  <c r="R8" i="3"/>
  <c r="Y10" i="3"/>
  <c r="R10" i="3" s="1"/>
  <c r="Y12" i="3"/>
  <c r="R12" i="3" s="1"/>
  <c r="Y15" i="3"/>
  <c r="R15" i="3" s="1"/>
  <c r="Y18" i="3"/>
  <c r="R18" i="3" s="1"/>
  <c r="Y20" i="3"/>
  <c r="R20" i="3" s="1"/>
  <c r="Y21" i="3"/>
  <c r="R21" i="3" s="1"/>
  <c r="Y23" i="3"/>
  <c r="R23" i="3" s="1"/>
  <c r="Y24" i="3"/>
  <c r="R24" i="3" s="1"/>
  <c r="Y25" i="3"/>
  <c r="R25" i="3" s="1"/>
  <c r="Y26" i="3"/>
  <c r="R26" i="3" s="1"/>
  <c r="Y27" i="3"/>
  <c r="R27" i="3" s="1"/>
  <c r="Y28" i="3"/>
  <c r="R28" i="3" s="1"/>
  <c r="Y29" i="3"/>
  <c r="R29" i="3" s="1"/>
  <c r="Y30" i="3"/>
  <c r="R30" i="3" s="1"/>
  <c r="Y31" i="3"/>
  <c r="R31" i="3" s="1"/>
  <c r="Y32" i="3"/>
  <c r="R32" i="3" s="1"/>
  <c r="Y33" i="3"/>
  <c r="R33" i="3" s="1"/>
  <c r="Y34" i="3"/>
  <c r="R34" i="3" s="1"/>
  <c r="Y35" i="3"/>
  <c r="R35" i="3" s="1"/>
  <c r="Y36" i="3"/>
  <c r="R36" i="3" s="1"/>
  <c r="Y37" i="3"/>
  <c r="R37" i="3" s="1"/>
  <c r="Y38" i="3"/>
  <c r="R38" i="3" s="1"/>
  <c r="Y39" i="3"/>
  <c r="R39" i="3" s="1"/>
  <c r="Y40" i="3"/>
  <c r="R40" i="3" s="1"/>
  <c r="Y41" i="3"/>
  <c r="R41" i="3" s="1"/>
  <c r="Y42" i="3"/>
  <c r="R42" i="3" s="1"/>
  <c r="Y43" i="3"/>
  <c r="R43" i="3" s="1"/>
  <c r="Y44" i="3"/>
  <c r="R44" i="3" s="1"/>
  <c r="Y45" i="3"/>
  <c r="R45" i="3" s="1"/>
  <c r="Y46" i="3"/>
  <c r="R46" i="3" s="1"/>
  <c r="Y47" i="3"/>
  <c r="R47" i="3" s="1"/>
  <c r="Y48" i="3"/>
  <c r="R48" i="3" s="1"/>
  <c r="Y49" i="3"/>
  <c r="R49" i="3" s="1"/>
  <c r="Y50" i="3"/>
  <c r="R50" i="3" s="1"/>
  <c r="Y51" i="3"/>
  <c r="R51" i="3" s="1"/>
  <c r="Y52" i="3"/>
  <c r="R52" i="3" s="1"/>
  <c r="Y53" i="3"/>
  <c r="R53" i="3" s="1"/>
  <c r="R85" i="3"/>
  <c r="T26" i="3" s="1"/>
  <c r="R101" i="3"/>
  <c r="T42" i="3" s="1"/>
  <c r="S9" i="4"/>
  <c r="Y9" i="4"/>
  <c r="R9" i="4" s="1"/>
  <c r="S13" i="4"/>
  <c r="Y13" i="4"/>
  <c r="R13" i="4" s="1"/>
  <c r="S17" i="4"/>
  <c r="Y17" i="4"/>
  <c r="R17" i="4" s="1"/>
  <c r="S21" i="4"/>
  <c r="Y21" i="4"/>
  <c r="R21" i="4" s="1"/>
  <c r="S25" i="4"/>
  <c r="Y25" i="4"/>
  <c r="R25" i="4" s="1"/>
  <c r="S29" i="4"/>
  <c r="Y29" i="4"/>
  <c r="R29" i="4" s="1"/>
  <c r="S33" i="4"/>
  <c r="S37" i="4"/>
  <c r="Y37" i="4"/>
  <c r="R37" i="4" s="1"/>
  <c r="S41" i="4"/>
  <c r="Y41" i="4"/>
  <c r="R41" i="4" s="1"/>
  <c r="S45" i="4"/>
  <c r="S49" i="4"/>
  <c r="Y49" i="4"/>
  <c r="R49" i="4" s="1"/>
  <c r="S53" i="4"/>
  <c r="Y53" i="4"/>
  <c r="R53" i="4" s="1"/>
  <c r="Y57" i="4"/>
  <c r="S58" i="4"/>
  <c r="R66" i="4"/>
  <c r="T7" i="4" s="1"/>
  <c r="R68" i="4"/>
  <c r="T9" i="4" s="1"/>
  <c r="R75" i="4"/>
  <c r="T16" i="4" s="1"/>
  <c r="R76" i="4"/>
  <c r="T17" i="4" s="1"/>
  <c r="R83" i="4"/>
  <c r="T24" i="4" s="1"/>
  <c r="R84" i="4"/>
  <c r="T25" i="4" s="1"/>
  <c r="R91" i="4"/>
  <c r="T32" i="4" s="1"/>
  <c r="R92" i="4"/>
  <c r="T33" i="4" s="1"/>
  <c r="R99" i="4"/>
  <c r="T40" i="4" s="1"/>
  <c r="R100" i="4"/>
  <c r="T41" i="4" s="1"/>
  <c r="R107" i="4"/>
  <c r="T48" i="4" s="1"/>
  <c r="R108" i="4"/>
  <c r="T49" i="4" s="1"/>
  <c r="R117" i="4"/>
  <c r="T58" i="4" s="1"/>
  <c r="S7" i="5"/>
  <c r="Y10" i="5"/>
  <c r="R10" i="5" s="1"/>
  <c r="S11" i="5"/>
  <c r="Y14" i="5"/>
  <c r="R14" i="5" s="1"/>
  <c r="S15" i="5"/>
  <c r="Y18" i="5"/>
  <c r="R18" i="5" s="1"/>
  <c r="S19" i="5"/>
  <c r="Y24" i="5"/>
  <c r="R24" i="5" s="1"/>
  <c r="Y32" i="5"/>
  <c r="R32" i="5" s="1"/>
  <c r="Y40" i="5"/>
  <c r="R40" i="5" s="1"/>
  <c r="Y48" i="5"/>
  <c r="R48" i="5" s="1"/>
  <c r="R72" i="5"/>
  <c r="T13" i="5" s="1"/>
  <c r="R74" i="5"/>
  <c r="T15" i="5" s="1"/>
  <c r="R83" i="5"/>
  <c r="T24" i="5" s="1"/>
  <c r="R84" i="5"/>
  <c r="T25" i="5" s="1"/>
  <c r="R94" i="5"/>
  <c r="T35" i="5" s="1"/>
  <c r="R104" i="5"/>
  <c r="T45" i="5" s="1"/>
  <c r="R106" i="5"/>
  <c r="T47" i="5" s="1"/>
  <c r="R75" i="6"/>
  <c r="T16" i="6" s="1"/>
  <c r="R96" i="6"/>
  <c r="T37" i="6" s="1"/>
  <c r="Y17" i="7"/>
  <c r="R17" i="7" s="1"/>
  <c r="Y25" i="7"/>
  <c r="R25" i="7" s="1"/>
  <c r="Y29" i="7"/>
  <c r="R29" i="7" s="1"/>
  <c r="Y37" i="7"/>
  <c r="R37" i="7" s="1"/>
  <c r="Y52" i="7"/>
  <c r="R52" i="7" s="1"/>
  <c r="S52" i="7"/>
  <c r="S57" i="7"/>
  <c r="Y57" i="7"/>
  <c r="S58" i="7"/>
  <c r="Y58" i="7"/>
  <c r="R58" i="7" s="1"/>
  <c r="R65" i="7"/>
  <c r="R73" i="7"/>
  <c r="T14" i="7" s="1"/>
  <c r="R98" i="7"/>
  <c r="T39" i="7" s="1"/>
  <c r="R105" i="7"/>
  <c r="T46" i="7" s="1"/>
  <c r="S10" i="8"/>
  <c r="Y10" i="8"/>
  <c r="R10" i="8" s="1"/>
  <c r="Y21" i="7"/>
  <c r="R21" i="7" s="1"/>
  <c r="Y33" i="7"/>
  <c r="R33" i="7" s="1"/>
  <c r="Y57" i="9"/>
  <c r="R57" i="9" s="1"/>
  <c r="R89" i="3"/>
  <c r="T30" i="3" s="1"/>
  <c r="R105" i="3"/>
  <c r="T46" i="3" s="1"/>
  <c r="Y26" i="5"/>
  <c r="R26" i="5" s="1"/>
  <c r="Y34" i="5"/>
  <c r="R34" i="5" s="1"/>
  <c r="Y42" i="5"/>
  <c r="R42" i="5" s="1"/>
  <c r="Y51" i="5"/>
  <c r="R51" i="5" s="1"/>
  <c r="R69" i="6"/>
  <c r="T10" i="6" s="1"/>
  <c r="R111" i="6"/>
  <c r="T52" i="6" s="1"/>
  <c r="Y46" i="7"/>
  <c r="R46" i="7" s="1"/>
  <c r="Y36" i="8"/>
  <c r="R36" i="8" s="1"/>
  <c r="S36" i="8"/>
  <c r="Y25" i="9"/>
  <c r="R25" i="9" s="1"/>
  <c r="R81" i="3"/>
  <c r="T22" i="3" s="1"/>
  <c r="R97" i="3"/>
  <c r="T38" i="3" s="1"/>
  <c r="R115" i="3"/>
  <c r="T56" i="3" s="1"/>
  <c r="R8" i="4"/>
  <c r="S12" i="4"/>
  <c r="Y12" i="4"/>
  <c r="R12" i="4" s="1"/>
  <c r="S16" i="4"/>
  <c r="Y16" i="4"/>
  <c r="R16" i="4" s="1"/>
  <c r="S20" i="4"/>
  <c r="Y20" i="4"/>
  <c r="R20" i="4" s="1"/>
  <c r="S24" i="4"/>
  <c r="Y24" i="4"/>
  <c r="R24" i="4" s="1"/>
  <c r="S28" i="4"/>
  <c r="Y28" i="4"/>
  <c r="R28" i="4" s="1"/>
  <c r="S32" i="4"/>
  <c r="Y32" i="4"/>
  <c r="R32" i="4" s="1"/>
  <c r="S36" i="4"/>
  <c r="Y36" i="4"/>
  <c r="R36" i="4" s="1"/>
  <c r="S40" i="4"/>
  <c r="Y40" i="4"/>
  <c r="R40" i="4" s="1"/>
  <c r="S44" i="4"/>
  <c r="Y44" i="4"/>
  <c r="R44" i="4" s="1"/>
  <c r="S48" i="4"/>
  <c r="Y48" i="4"/>
  <c r="R48" i="4" s="1"/>
  <c r="S52" i="4"/>
  <c r="Y52" i="4"/>
  <c r="R52" i="4" s="1"/>
  <c r="Y22" i="5"/>
  <c r="R22" i="5" s="1"/>
  <c r="Y23" i="5"/>
  <c r="R23" i="5" s="1"/>
  <c r="Y30" i="5"/>
  <c r="R30" i="5" s="1"/>
  <c r="Y31" i="5"/>
  <c r="R31" i="5" s="1"/>
  <c r="Y38" i="5"/>
  <c r="R38" i="5" s="1"/>
  <c r="Y39" i="5"/>
  <c r="R39" i="5" s="1"/>
  <c r="Y46" i="5"/>
  <c r="R46" i="5" s="1"/>
  <c r="Y47" i="5"/>
  <c r="R47" i="5" s="1"/>
  <c r="Y57" i="5"/>
  <c r="R57" i="5" s="1"/>
  <c r="S57" i="5"/>
  <c r="Y58" i="5"/>
  <c r="R58" i="5" s="1"/>
  <c r="S58" i="5"/>
  <c r="R64" i="5"/>
  <c r="R97" i="5"/>
  <c r="T38" i="5" s="1"/>
  <c r="R108" i="5"/>
  <c r="T49" i="5" s="1"/>
  <c r="Y58" i="6"/>
  <c r="R58" i="6" s="1"/>
  <c r="R83" i="6"/>
  <c r="T24" i="6" s="1"/>
  <c r="Y48" i="7"/>
  <c r="R48" i="7" s="1"/>
  <c r="Y53" i="7"/>
  <c r="R53" i="7" s="1"/>
  <c r="S53" i="7"/>
  <c r="Y20" i="8"/>
  <c r="R20" i="8" s="1"/>
  <c r="S20" i="8"/>
  <c r="Y21" i="8"/>
  <c r="R21" i="8" s="1"/>
  <c r="S21" i="8"/>
  <c r="R68" i="8"/>
  <c r="T9" i="8" s="1"/>
  <c r="R77" i="5"/>
  <c r="T18" i="5" s="1"/>
  <c r="R93" i="5"/>
  <c r="T34" i="5" s="1"/>
  <c r="Y56" i="6"/>
  <c r="R56" i="6" s="1"/>
  <c r="R89" i="6"/>
  <c r="T30" i="6" s="1"/>
  <c r="Y44" i="7"/>
  <c r="R44" i="7" s="1"/>
  <c r="S44" i="7"/>
  <c r="S14" i="8"/>
  <c r="Y14" i="8"/>
  <c r="R14" i="8" s="1"/>
  <c r="S18" i="8"/>
  <c r="Y18" i="8"/>
  <c r="R18" i="8" s="1"/>
  <c r="Y28" i="8"/>
  <c r="R28" i="8" s="1"/>
  <c r="S28" i="8"/>
  <c r="Y29" i="8"/>
  <c r="R29" i="8" s="1"/>
  <c r="S29" i="8"/>
  <c r="Y44" i="8"/>
  <c r="R44" i="8" s="1"/>
  <c r="S44" i="8"/>
  <c r="Y45" i="8"/>
  <c r="R45" i="8" s="1"/>
  <c r="S45" i="8"/>
  <c r="R9" i="9"/>
  <c r="Y9" i="9"/>
  <c r="S14" i="9"/>
  <c r="Y14" i="9"/>
  <c r="R14" i="9" s="1"/>
  <c r="S21" i="9"/>
  <c r="Y21" i="9"/>
  <c r="R21" i="9" s="1"/>
  <c r="S35" i="9"/>
  <c r="Y35" i="9"/>
  <c r="R35" i="9" s="1"/>
  <c r="S41" i="9"/>
  <c r="Y41" i="9"/>
  <c r="R41" i="9" s="1"/>
  <c r="Y54" i="5"/>
  <c r="R73" i="5"/>
  <c r="T14" i="5" s="1"/>
  <c r="R89" i="5"/>
  <c r="T30" i="5" s="1"/>
  <c r="R105" i="5"/>
  <c r="T46" i="5" s="1"/>
  <c r="R112" i="5"/>
  <c r="T53" i="5" s="1"/>
  <c r="R115" i="5"/>
  <c r="T56" i="5" s="1"/>
  <c r="Y57" i="6"/>
  <c r="R70" i="6"/>
  <c r="T11" i="6" s="1"/>
  <c r="R71" i="6"/>
  <c r="T12" i="6" s="1"/>
  <c r="R80" i="6"/>
  <c r="T21" i="6" s="1"/>
  <c r="R82" i="6"/>
  <c r="T23" i="6" s="1"/>
  <c r="R92" i="6"/>
  <c r="T33" i="6" s="1"/>
  <c r="R93" i="6"/>
  <c r="T34" i="6" s="1"/>
  <c r="R102" i="6"/>
  <c r="T43" i="6" s="1"/>
  <c r="R103" i="6"/>
  <c r="T44" i="6" s="1"/>
  <c r="R112" i="6"/>
  <c r="T53" i="6" s="1"/>
  <c r="R116" i="6"/>
  <c r="T57" i="6" s="1"/>
  <c r="Y8" i="7"/>
  <c r="R8" i="7" s="1"/>
  <c r="Y12" i="7"/>
  <c r="R12" i="7" s="1"/>
  <c r="Y16" i="7"/>
  <c r="R16" i="7" s="1"/>
  <c r="Y20" i="7"/>
  <c r="R20" i="7" s="1"/>
  <c r="Y24" i="7"/>
  <c r="R24" i="7" s="1"/>
  <c r="Y28" i="7"/>
  <c r="R28" i="7" s="1"/>
  <c r="Y32" i="7"/>
  <c r="R32" i="7" s="1"/>
  <c r="Y36" i="7"/>
  <c r="R36" i="7" s="1"/>
  <c r="Y40" i="7"/>
  <c r="R40" i="7" s="1"/>
  <c r="Y50" i="7"/>
  <c r="R50" i="7" s="1"/>
  <c r="R72" i="7"/>
  <c r="T13" i="7" s="1"/>
  <c r="R88" i="7"/>
  <c r="T29" i="7" s="1"/>
  <c r="R104" i="7"/>
  <c r="T45" i="7" s="1"/>
  <c r="Y11" i="8"/>
  <c r="R11" i="8" s="1"/>
  <c r="Y53" i="8"/>
  <c r="R53" i="8" s="1"/>
  <c r="S53" i="8"/>
  <c r="R85" i="8"/>
  <c r="T26" i="8" s="1"/>
  <c r="R115" i="8"/>
  <c r="T56" i="8" s="1"/>
  <c r="S9" i="9"/>
  <c r="Y12" i="9"/>
  <c r="R12" i="9" s="1"/>
  <c r="R85" i="6"/>
  <c r="T26" i="6" s="1"/>
  <c r="R101" i="6"/>
  <c r="T42" i="6" s="1"/>
  <c r="R66" i="7"/>
  <c r="T7" i="7" s="1"/>
  <c r="R68" i="7"/>
  <c r="T9" i="7" s="1"/>
  <c r="R75" i="7"/>
  <c r="T16" i="7" s="1"/>
  <c r="R76" i="7"/>
  <c r="T17" i="7" s="1"/>
  <c r="R83" i="7"/>
  <c r="T24" i="7" s="1"/>
  <c r="R84" i="7"/>
  <c r="T25" i="7" s="1"/>
  <c r="R91" i="7"/>
  <c r="T32" i="7" s="1"/>
  <c r="R92" i="7"/>
  <c r="T33" i="7" s="1"/>
  <c r="R99" i="7"/>
  <c r="T40" i="7" s="1"/>
  <c r="R100" i="7"/>
  <c r="T41" i="7" s="1"/>
  <c r="R107" i="7"/>
  <c r="T48" i="7" s="1"/>
  <c r="R108" i="7"/>
  <c r="T49" i="7" s="1"/>
  <c r="R117" i="7"/>
  <c r="T58" i="7" s="1"/>
  <c r="S7" i="8"/>
  <c r="R75" i="8"/>
  <c r="T16" i="8" s="1"/>
  <c r="S12" i="9"/>
  <c r="Y16" i="9"/>
  <c r="R16" i="9" s="1"/>
  <c r="S25" i="9"/>
  <c r="Y28" i="9"/>
  <c r="R28" i="9" s="1"/>
  <c r="Y39" i="9"/>
  <c r="R39" i="9" s="1"/>
  <c r="S49" i="9"/>
  <c r="Y49" i="9"/>
  <c r="R49" i="9" s="1"/>
  <c r="R81" i="6"/>
  <c r="T22" i="6" s="1"/>
  <c r="R97" i="6"/>
  <c r="T38" i="6" s="1"/>
  <c r="R115" i="6"/>
  <c r="T56" i="6" s="1"/>
  <c r="Y45" i="7"/>
  <c r="R45" i="7" s="1"/>
  <c r="Y47" i="7"/>
  <c r="R47" i="7" s="1"/>
  <c r="Y49" i="7"/>
  <c r="R49" i="7" s="1"/>
  <c r="Y51" i="7"/>
  <c r="R51" i="7" s="1"/>
  <c r="Y24" i="8"/>
  <c r="R24" i="8" s="1"/>
  <c r="S24" i="8"/>
  <c r="Y25" i="8"/>
  <c r="R25" i="8" s="1"/>
  <c r="S25" i="8"/>
  <c r="Y32" i="8"/>
  <c r="R32" i="8" s="1"/>
  <c r="S32" i="8"/>
  <c r="Y33" i="8"/>
  <c r="R33" i="8" s="1"/>
  <c r="S33" i="8"/>
  <c r="Y40" i="8"/>
  <c r="R40" i="8" s="1"/>
  <c r="S40" i="8"/>
  <c r="Y41" i="8"/>
  <c r="R41" i="8" s="1"/>
  <c r="S41" i="8"/>
  <c r="Y48" i="8"/>
  <c r="R48" i="8" s="1"/>
  <c r="S48" i="8"/>
  <c r="Y49" i="8"/>
  <c r="R49" i="8" s="1"/>
  <c r="S49" i="8"/>
  <c r="Y57" i="8"/>
  <c r="R57" i="8"/>
  <c r="R66" i="8"/>
  <c r="T7" i="8" s="1"/>
  <c r="R78" i="8"/>
  <c r="T19" i="8" s="1"/>
  <c r="R80" i="8"/>
  <c r="T21" i="8" s="1"/>
  <c r="R92" i="8"/>
  <c r="T33" i="8" s="1"/>
  <c r="R94" i="8"/>
  <c r="T35" i="8" s="1"/>
  <c r="R95" i="8"/>
  <c r="T36" i="8" s="1"/>
  <c r="R108" i="8"/>
  <c r="T49" i="8" s="1"/>
  <c r="R109" i="8"/>
  <c r="T50" i="8" s="1"/>
  <c r="S19" i="9"/>
  <c r="Y19" i="9"/>
  <c r="R19" i="9" s="1"/>
  <c r="Y32" i="9"/>
  <c r="R32" i="9" s="1"/>
  <c r="Y43" i="9"/>
  <c r="R43" i="9" s="1"/>
  <c r="Y44" i="9"/>
  <c r="R44" i="9" s="1"/>
  <c r="Y50" i="8"/>
  <c r="R50" i="8" s="1"/>
  <c r="S50" i="8"/>
  <c r="S51" i="8"/>
  <c r="R77" i="8"/>
  <c r="T18" i="8" s="1"/>
  <c r="R91" i="8"/>
  <c r="T32" i="8" s="1"/>
  <c r="R98" i="8"/>
  <c r="T39" i="8" s="1"/>
  <c r="R99" i="8"/>
  <c r="T40" i="8" s="1"/>
  <c r="Y7" i="9"/>
  <c r="R7" i="9" s="1"/>
  <c r="S13" i="9"/>
  <c r="Y20" i="9"/>
  <c r="R20" i="9" s="1"/>
  <c r="S29" i="9"/>
  <c r="Y36" i="9"/>
  <c r="R36" i="9" s="1"/>
  <c r="S44" i="9"/>
  <c r="S52" i="9"/>
  <c r="Y52" i="9"/>
  <c r="R52" i="9" s="1"/>
  <c r="Y58" i="8"/>
  <c r="R58" i="8" s="1"/>
  <c r="R72" i="8"/>
  <c r="T13" i="8" s="1"/>
  <c r="R79" i="8"/>
  <c r="T20" i="8" s="1"/>
  <c r="R93" i="8"/>
  <c r="T34" i="8" s="1"/>
  <c r="R107" i="8"/>
  <c r="T48" i="8" s="1"/>
  <c r="R116" i="8"/>
  <c r="T57" i="8" s="1"/>
  <c r="R117" i="8"/>
  <c r="T58" i="8" s="1"/>
  <c r="Y8" i="9"/>
  <c r="Y24" i="9"/>
  <c r="R24" i="9" s="1"/>
  <c r="Y40" i="9"/>
  <c r="R40" i="9"/>
  <c r="Y47" i="9"/>
  <c r="R47" i="9" s="1"/>
  <c r="Y48" i="9"/>
  <c r="R48" i="9" s="1"/>
  <c r="R71" i="8"/>
  <c r="T12" i="8" s="1"/>
  <c r="R87" i="8"/>
  <c r="T28" i="8" s="1"/>
  <c r="R103" i="8"/>
  <c r="T44" i="8" s="1"/>
  <c r="R58" i="9"/>
</calcChain>
</file>

<file path=xl/sharedStrings.xml><?xml version="1.0" encoding="utf-8"?>
<sst xmlns="http://schemas.openxmlformats.org/spreadsheetml/2006/main" count="4269" uniqueCount="258">
  <si>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</si>
  <si>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</si>
  <si>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</si>
  <si>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</si>
  <si>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</si>
  <si>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</si>
  <si>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</si>
  <si>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</si>
  <si>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</si>
  <si>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</si>
  <si>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</si>
  <si>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</si>
  <si>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</si>
  <si>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</si>
  <si>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</si>
  <si>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</si>
  <si>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</si>
  <si>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</si>
  <si>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</si>
  <si>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</si>
  <si>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</si>
  <si>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</si>
  <si>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</si>
  <si>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</si>
  <si>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</si>
  <si>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</si>
  <si>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</si>
  <si>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</si>
  <si>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</si>
  <si>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</si>
  <si>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</si>
  <si>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</si>
  <si>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</si>
  <si>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</si>
  <si>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</si>
  <si>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</si>
  <si>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</si>
  <si>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</si>
  <si>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</si>
  <si>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</si>
  <si>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</si>
  <si>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</si>
  <si>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</si>
  <si>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</si>
  <si>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</si>
  <si>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</si>
  <si>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</si>
  <si>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</si>
  <si>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</si>
  <si>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</si>
  <si>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</si>
  <si>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</si>
  <si>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</si>
  <si>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</si>
  <si>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</si>
  <si>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</si>
  <si>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</si>
  <si>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</si>
  <si>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</si>
  <si>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</si>
  <si>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</si>
  <si>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</si>
  <si>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</si>
  <si>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</si>
  <si>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</si>
  <si>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</si>
  <si>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</si>
  <si>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</si>
  <si>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</si>
  <si>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</si>
  <si>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</si>
  <si>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</si>
  <si>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</si>
  <si>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</si>
  <si>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</si>
  <si>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</si>
  <si>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</si>
  <si>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</si>
  <si>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</si>
  <si>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</si>
  <si>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</si>
  <si>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</si>
  <si>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</si>
  <si>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</si>
  <si>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</si>
  <si>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</si>
  <si>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</si>
  <si>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</si>
  <si>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</si>
  <si>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</si>
  <si>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</si>
  <si>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</si>
  <si>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</si>
  <si>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</si>
  <si>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</si>
  <si>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</si>
  <si>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</si>
  <si>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</si>
  <si>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</si>
  <si>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</si>
  <si>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</si>
  <si>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</si>
  <si>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</si>
  <si>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</si>
  <si>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</si>
  <si>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</si>
  <si>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</si>
  <si>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</si>
  <si>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</si>
  <si>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</si>
  <si>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</si>
  <si>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</si>
  <si>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</si>
  <si>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</si>
  <si>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</si>
  <si>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</si>
  <si>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</si>
  <si>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</si>
  <si>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</si>
  <si>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</si>
  <si>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</si>
  <si>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</si>
  <si>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</si>
  <si>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</si>
  <si>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</si>
  <si>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</si>
  <si>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</si>
  <si>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</si>
  <si>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</si>
  <si>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</si>
  <si>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</si>
  <si>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</si>
  <si>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</si>
  <si>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</si>
  <si>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</si>
  <si>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</si>
  <si>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</si>
  <si>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</si>
  <si>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</si>
  <si>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</si>
  <si>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</si>
  <si>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</si>
  <si>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</si>
  <si>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</si>
  <si>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</si>
  <si>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</si>
  <si>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</si>
  <si>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</si>
  <si>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</si>
  <si>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</si>
  <si>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</si>
  <si>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</si>
  <si>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</si>
  <si>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</si>
  <si>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</si>
  <si>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</si>
  <si>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</si>
  <si>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</si>
  <si>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</si>
  <si>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平均値</t>
    <rPh sb="0" eb="3">
      <t>ヘイキンチ</t>
    </rPh>
    <phoneticPr fontId="4"/>
  </si>
  <si>
    <t>-</t>
    <phoneticPr fontId="4"/>
  </si>
  <si>
    <t>-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</si>
  <si>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</si>
  <si>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</si>
  <si>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</si>
  <si>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</si>
  <si>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</si>
  <si>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</si>
  <si>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</si>
  <si>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</si>
  <si>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</si>
  <si>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</si>
  <si>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</si>
  <si>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</si>
  <si>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</si>
  <si>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0.1未満</t>
    <phoneticPr fontId="4"/>
  </si>
  <si>
    <t>0.1mg/L未満</t>
    <phoneticPr fontId="4"/>
  </si>
  <si>
    <t>-</t>
    <phoneticPr fontId="4"/>
  </si>
  <si>
    <t>0.03mg/L以下</t>
    <phoneticPr fontId="4"/>
  </si>
  <si>
    <t>0.003mg/L未満</t>
    <phoneticPr fontId="4"/>
  </si>
  <si>
    <t>-</t>
    <phoneticPr fontId="4"/>
  </si>
  <si>
    <t>1未満</t>
    <phoneticPr fontId="4"/>
  </si>
  <si>
    <t>目標値</t>
  </si>
  <si>
    <t>アンチモン及びその化合物</t>
  </si>
  <si>
    <t>0.02 mg/L以下</t>
  </si>
  <si>
    <t>0.002 mg/L</t>
  </si>
  <si>
    <t>ウラン及びその化合物</t>
  </si>
  <si>
    <t>ウランの量に関して0.002mg/L以下（暫定）</t>
  </si>
  <si>
    <t>0.0002 mg/L</t>
  </si>
  <si>
    <t>ニッケル及びその化合物</t>
  </si>
  <si>
    <t>0.001 mg/L</t>
  </si>
  <si>
    <t>1,2-ジクロロエタン</t>
  </si>
  <si>
    <t>0.004 mg/L以下</t>
  </si>
  <si>
    <t>0.0004 mg/L</t>
  </si>
  <si>
    <t>トルエン</t>
  </si>
  <si>
    <t>0.4 mg/L以下</t>
  </si>
  <si>
    <t>0.02 mg/L</t>
  </si>
  <si>
    <t>フタル酸ジ(2-エチルヘキシル)</t>
  </si>
  <si>
    <t>0.08 mg/L以下</t>
    <phoneticPr fontId="4"/>
  </si>
  <si>
    <t>0.008 mg/L</t>
    <phoneticPr fontId="4"/>
  </si>
  <si>
    <t>亜塩素酸</t>
  </si>
  <si>
    <t>0.6 mg/L以下</t>
  </si>
  <si>
    <t>0.06 mg/L</t>
  </si>
  <si>
    <t>二酸化塩素</t>
  </si>
  <si>
    <t>ジクロロアセトニトリル</t>
  </si>
  <si>
    <t>0.01 mg/L以下(暫定）</t>
  </si>
  <si>
    <t>抱水クロラール</t>
  </si>
  <si>
    <t>0.02 mg/L以下(暫定）</t>
  </si>
  <si>
    <t>検出値と目標値の比の和として、１以下</t>
  </si>
  <si>
    <t>１ mg/L以下</t>
  </si>
  <si>
    <t>0.1 mg/L</t>
  </si>
  <si>
    <t>カルシウム、マグネシウム等（硬度）</t>
  </si>
  <si>
    <t>10 mg/L以上　       　  100 mg/L以下</t>
  </si>
  <si>
    <t>5 mg/L</t>
  </si>
  <si>
    <t>マンガンの量に関して0.01mg/L以下</t>
  </si>
  <si>
    <t>0.001 mg/L</t>
    <phoneticPr fontId="4"/>
  </si>
  <si>
    <t>遊離炭酸</t>
  </si>
  <si>
    <t>20 mg/L以下</t>
  </si>
  <si>
    <t>1 mg/L</t>
  </si>
  <si>
    <t>1,1,1-トリクロロエタン</t>
  </si>
  <si>
    <t>0.3 mg/L以下</t>
  </si>
  <si>
    <t>0.03 mg/L</t>
  </si>
  <si>
    <t>メチル-t-ブチル-エーテル</t>
  </si>
  <si>
    <t>有機物等(過マンガン酸カリウム消費量)</t>
  </si>
  <si>
    <t>3 mg/L以下</t>
  </si>
  <si>
    <t>0.3 mg/L</t>
  </si>
  <si>
    <t>臭気強度(ＴＯＮ)</t>
  </si>
  <si>
    <t>3 以下</t>
  </si>
  <si>
    <t>30mg/L以上　200mg/L以下</t>
  </si>
  <si>
    <t>20 mg/L</t>
  </si>
  <si>
    <t>１度以下</t>
  </si>
  <si>
    <t xml:space="preserve">0.1 度 </t>
  </si>
  <si>
    <t>ｐＨ値</t>
  </si>
  <si>
    <t>7.5程度</t>
  </si>
  <si>
    <t>―</t>
  </si>
  <si>
    <t>腐食性(ランゲリア指数)</t>
  </si>
  <si>
    <t>　　－１程度以上とし、　　極力0に近づける</t>
  </si>
  <si>
    <t>従属栄養細菌</t>
  </si>
  <si>
    <t>2000/mL以下(暫定）</t>
  </si>
  <si>
    <t>1，1－ジクロロエチレン</t>
  </si>
  <si>
    <t>0.1 mg/L以下</t>
  </si>
  <si>
    <t>アルミニウム</t>
  </si>
  <si>
    <t>0.01 mg/L</t>
  </si>
  <si>
    <t>ペルフルオロオクタンスルホン酸（PFOS）及び　　　　　　　　　　　　　　ペルフルオロオクタン酸（PFOS）</t>
    <rPh sb="14" eb="15">
      <t>サン</t>
    </rPh>
    <rPh sb="21" eb="22">
      <t>オヨ</t>
    </rPh>
    <rPh sb="47" eb="48">
      <t>サン</t>
    </rPh>
    <phoneticPr fontId="4"/>
  </si>
  <si>
    <t>不検出</t>
  </si>
  <si>
    <t>異常なし</t>
  </si>
  <si>
    <t>農薬類（114種）</t>
    <phoneticPr fontId="2"/>
  </si>
  <si>
    <t>0.004未満</t>
  </si>
  <si>
    <t>0.003未満</t>
  </si>
  <si>
    <t>0.0004未満</t>
  </si>
  <si>
    <t>令和４年度　上月地区　上月簡易水道　久崎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クザキ</t>
    </rPh>
    <phoneticPr fontId="4"/>
  </si>
  <si>
    <t>令和４年度　上月地区　上月簡易水道　西新宿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1">
      <t>ニシシンジュク</t>
    </rPh>
    <phoneticPr fontId="4"/>
  </si>
  <si>
    <t>令和４年度　上月地区　上月簡易水道　目高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19">
      <t>メ</t>
    </rPh>
    <rPh sb="19" eb="20">
      <t>タカ</t>
    </rPh>
    <phoneticPr fontId="4"/>
  </si>
  <si>
    <t>令和４年度　上月地区　上月簡易水道　金屋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19">
      <t>キン</t>
    </rPh>
    <rPh sb="19" eb="20">
      <t>ヤ</t>
    </rPh>
    <phoneticPr fontId="4"/>
  </si>
  <si>
    <t>令和４年度　上月地区　上月簡易水道　宇根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ウネ</t>
    </rPh>
    <phoneticPr fontId="4"/>
  </si>
  <si>
    <t>令和４年度　上月地区　上月簡易水道　福吉</t>
    <rPh sb="6" eb="8">
      <t>コウヅキ</t>
    </rPh>
    <rPh sb="8" eb="9">
      <t>チ</t>
    </rPh>
    <rPh sb="9" eb="10">
      <t>ク</t>
    </rPh>
    <rPh sb="11" eb="13">
      <t>コウヅキ</t>
    </rPh>
    <rPh sb="13" eb="15">
      <t>カンイ</t>
    </rPh>
    <rPh sb="15" eb="17">
      <t>スイドウ</t>
    </rPh>
    <rPh sb="18" eb="20">
      <t>フクヨシ</t>
    </rPh>
    <phoneticPr fontId="4"/>
  </si>
  <si>
    <t>令和４年度　上月地区　上月簡易水道　桜山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サクラヤマ</t>
    </rPh>
    <phoneticPr fontId="4"/>
  </si>
  <si>
    <t>令和４年度　上月地区　上月簡易水道　久崎浄水場出口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クザキ</t>
    </rPh>
    <rPh sb="20" eb="23">
      <t>ジョウスイジョウ</t>
    </rPh>
    <rPh sb="23" eb="25">
      <t>デグチ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</si>
</sst>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"/>
    <numFmt numFmtId="177" formatCode="0.0000"/>
    <numFmt numFmtId="178" formatCode="0.00000"/>
    <numFmt numFmtId="179" formatCode="0.000"/>
    <numFmt numFmtId="180" formatCode="0_);[Red]\(0\)"/>
    <numFmt numFmtId="181" formatCode="0_ "/>
    <numFmt numFmtId="182" formatCode="0.0000_);[Red]\(0.0000\)"/>
    <numFmt numFmtId="183" formatCode="0.00000_ "/>
    <numFmt numFmtId="184" formatCode="0.000_ "/>
    <numFmt numFmtId="185" formatCode="0.00_);[Red]\(0.00\)"/>
    <numFmt numFmtId="186" formatCode="0.0_ "/>
    <numFmt numFmtId="187" formatCode="0.0000_ "/>
    <numFmt numFmtId="188" formatCode="0.00_ "/>
    <numFmt numFmtId="189" formatCode="0.000_);[Red]\(0.000\)"/>
    <numFmt numFmtId="190" formatCode="0.000000_);[Red]\(0.000000\)"/>
    <numFmt numFmtId="191" formatCode="0.00000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/>
  </cellStyleXfs>
  <cellXfs count="218">
    <xf numFmtId="0" fontId="0" fillId="0" borderId="0" xfId="0">
      <alignment vertical="center"/>
    </xf>
    <xf numFmtId="0" fontId="6" fillId="0" borderId="30" xfId="1" applyFont="1" applyBorder="1" applyAlignment="1" applyProtection="1">
      <alignment vertical="center" wrapText="1"/>
      <protection locked="0"/>
    </xf>
    <xf numFmtId="0" fontId="6" fillId="0" borderId="18" xfId="1" applyFont="1" applyBorder="1" applyAlignment="1" applyProtection="1">
      <alignment vertical="center" wrapText="1"/>
      <protection locked="0"/>
    </xf>
    <xf numFmtId="0" fontId="6" fillId="0" borderId="13" xfId="1" applyFont="1" applyBorder="1" applyAlignment="1" applyProtection="1">
      <alignment vertical="center" wrapText="1"/>
      <protection locked="0"/>
    </xf>
    <xf numFmtId="0" fontId="6" fillId="0" borderId="41" xfId="1" applyFont="1" applyBorder="1" applyAlignment="1" applyProtection="1">
      <alignment vertical="center" wrapText="1"/>
      <protection locked="0"/>
    </xf>
    <xf numFmtId="190" fontId="6" fillId="0" borderId="13" xfId="1" applyNumberFormat="1" applyFont="1" applyBorder="1" applyAlignment="1" applyProtection="1">
      <alignment vertical="center" wrapText="1"/>
      <protection locked="0"/>
    </xf>
    <xf numFmtId="0" fontId="5" fillId="0" borderId="54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52" xfId="1" applyFont="1" applyBorder="1" applyAlignment="1" applyProtection="1">
      <alignment horizontal="center" vertical="center"/>
      <protection locked="0"/>
    </xf>
    <xf numFmtId="0" fontId="6" fillId="0" borderId="36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0" fontId="7" fillId="0" borderId="17" xfId="1" applyFont="1" applyBorder="1" applyAlignment="1" applyProtection="1">
      <alignment horizontal="right" vertical="center"/>
      <protection locked="0"/>
    </xf>
    <xf numFmtId="0" fontId="7" fillId="0" borderId="18" xfId="1" applyFont="1" applyBorder="1" applyAlignment="1" applyProtection="1">
      <alignment horizontal="right" vertical="center"/>
      <protection locked="0"/>
    </xf>
    <xf numFmtId="0" fontId="7" fillId="0" borderId="21" xfId="1" applyFont="1" applyBorder="1" applyAlignment="1" applyProtection="1">
      <alignment horizontal="right" vertical="center"/>
      <protection locked="0"/>
    </xf>
    <xf numFmtId="0" fontId="7" fillId="0" borderId="17" xfId="1" applyFont="1" applyBorder="1" applyAlignment="1" applyProtection="1">
      <alignment horizontal="right"/>
      <protection locked="0"/>
    </xf>
    <xf numFmtId="0" fontId="7" fillId="0" borderId="18" xfId="1" applyFont="1" applyBorder="1" applyAlignment="1" applyProtection="1">
      <alignment horizontal="right"/>
      <protection locked="0"/>
    </xf>
    <xf numFmtId="0" fontId="7" fillId="2" borderId="18" xfId="1" applyFont="1" applyFill="1" applyBorder="1" applyAlignment="1" applyProtection="1">
      <alignment horizontal="right"/>
      <protection locked="0"/>
    </xf>
    <xf numFmtId="0" fontId="7" fillId="0" borderId="21" xfId="1" applyFont="1" applyBorder="1" applyAlignment="1" applyProtection="1">
      <alignment horizontal="right"/>
      <protection locked="0"/>
    </xf>
    <xf numFmtId="0" fontId="6" fillId="3" borderId="36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0" fontId="6" fillId="0" borderId="18" xfId="1" applyFont="1" applyBorder="1" applyAlignment="1">
      <alignment horizontal="center" vertical="center" shrinkToFit="1"/>
    </xf>
    <xf numFmtId="0" fontId="6" fillId="0" borderId="36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wrapText="1"/>
    </xf>
    <xf numFmtId="0" fontId="6" fillId="0" borderId="18" xfId="1" applyFont="1" applyBorder="1" applyAlignment="1">
      <alignment shrinkToFit="1"/>
    </xf>
    <xf numFmtId="0" fontId="6" fillId="0" borderId="18" xfId="1" applyFont="1" applyBorder="1"/>
    <xf numFmtId="0" fontId="6" fillId="0" borderId="19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7" fillId="0" borderId="24" xfId="1" applyFont="1" applyBorder="1" applyAlignment="1" applyProtection="1">
      <alignment horizontal="right"/>
      <protection locked="0"/>
    </xf>
    <xf numFmtId="0" fontId="7" fillId="0" borderId="10" xfId="1" applyFont="1" applyBorder="1" applyAlignment="1" applyProtection="1">
      <alignment horizontal="right"/>
      <protection locked="0"/>
    </xf>
    <xf numFmtId="0" fontId="7" fillId="0" borderId="26" xfId="1" applyFont="1" applyBorder="1" applyAlignment="1" applyProtection="1">
      <alignment horizontal="right"/>
      <protection locked="0"/>
    </xf>
    <xf numFmtId="0" fontId="7" fillId="0" borderId="55" xfId="1" applyFont="1" applyBorder="1" applyAlignment="1" applyProtection="1">
      <alignment horizontal="right"/>
      <protection locked="0"/>
    </xf>
    <xf numFmtId="0" fontId="7" fillId="0" borderId="41" xfId="1" applyFont="1" applyBorder="1" applyAlignment="1" applyProtection="1">
      <alignment horizontal="right"/>
      <protection locked="0"/>
    </xf>
    <xf numFmtId="0" fontId="7" fillId="0" borderId="46" xfId="1" applyFont="1" applyBorder="1" applyAlignment="1" applyProtection="1">
      <alignment horizontal="right"/>
      <protection locked="0"/>
    </xf>
    <xf numFmtId="2" fontId="7" fillId="0" borderId="18" xfId="1" applyNumberFormat="1" applyFont="1" applyBorder="1" applyAlignment="1" applyProtection="1">
      <alignment horizontal="right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1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 vertical="center"/>
      <protection locked="0"/>
    </xf>
    <xf numFmtId="14" fontId="1" fillId="0" borderId="20" xfId="1" applyNumberFormat="1" applyFont="1" applyBorder="1" applyAlignment="1" applyProtection="1">
      <alignment horizontal="center"/>
      <protection locked="0"/>
    </xf>
    <xf numFmtId="14" fontId="1" fillId="0" borderId="18" xfId="1" applyNumberFormat="1" applyFont="1" applyBorder="1" applyAlignment="1" applyProtection="1">
      <alignment horizontal="center"/>
      <protection locked="0"/>
    </xf>
    <xf numFmtId="14" fontId="1" fillId="0" borderId="21" xfId="1" applyNumberFormat="1" applyFont="1" applyBorder="1" applyAlignment="1" applyProtection="1">
      <alignment horizontal="center"/>
      <protection locked="0"/>
    </xf>
    <xf numFmtId="0" fontId="1" fillId="0" borderId="56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176" fontId="1" fillId="0" borderId="20" xfId="1" applyNumberFormat="1" applyFont="1" applyBorder="1" applyAlignment="1" applyProtection="1">
      <alignment horizontal="center"/>
      <protection locked="0"/>
    </xf>
    <xf numFmtId="176" fontId="1" fillId="0" borderId="18" xfId="1" applyNumberFormat="1" applyFont="1" applyBorder="1" applyAlignment="1" applyProtection="1">
      <alignment horizontal="center"/>
      <protection locked="0"/>
    </xf>
    <xf numFmtId="176" fontId="1" fillId="0" borderId="21" xfId="1" applyNumberFormat="1" applyFont="1" applyBorder="1" applyAlignment="1" applyProtection="1">
      <alignment horizontal="center"/>
      <protection locked="0"/>
    </xf>
    <xf numFmtId="176" fontId="1" fillId="0" borderId="56" xfId="1" applyNumberFormat="1" applyFont="1" applyBorder="1" applyAlignment="1">
      <alignment horizontal="center"/>
    </xf>
    <xf numFmtId="176" fontId="1" fillId="0" borderId="22" xfId="1" applyNumberFormat="1" applyFont="1" applyBorder="1" applyAlignment="1">
      <alignment horizontal="center"/>
    </xf>
    <xf numFmtId="0" fontId="1" fillId="0" borderId="23" xfId="1" applyFont="1" applyBorder="1" applyAlignment="1" applyProtection="1">
      <alignment horizontal="center" vertical="center"/>
      <protection locked="0"/>
    </xf>
    <xf numFmtId="0" fontId="1" fillId="0" borderId="24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1" xfId="1" applyFont="1" applyBorder="1" applyAlignment="1" applyProtection="1">
      <alignment horizontal="center" vertical="center"/>
      <protection locked="0"/>
    </xf>
    <xf numFmtId="176" fontId="1" fillId="0" borderId="25" xfId="1" applyNumberFormat="1" applyFont="1" applyBorder="1" applyAlignment="1" applyProtection="1">
      <alignment horizontal="center"/>
      <protection locked="0"/>
    </xf>
    <xf numFmtId="176" fontId="1" fillId="0" borderId="10" xfId="1" applyNumberFormat="1" applyFont="1" applyBorder="1" applyAlignment="1" applyProtection="1">
      <alignment horizontal="center"/>
      <protection locked="0"/>
    </xf>
    <xf numFmtId="176" fontId="1" fillId="0" borderId="26" xfId="1" applyNumberFormat="1" applyFont="1" applyBorder="1" applyAlignment="1" applyProtection="1">
      <alignment horizontal="center"/>
      <protection locked="0"/>
    </xf>
    <xf numFmtId="176" fontId="1" fillId="0" borderId="57" xfId="1" applyNumberFormat="1" applyFont="1" applyBorder="1" applyAlignment="1">
      <alignment horizontal="center"/>
    </xf>
    <xf numFmtId="176" fontId="1" fillId="0" borderId="27" xfId="1" applyNumberFormat="1" applyFont="1" applyBorder="1" applyAlignment="1">
      <alignment horizontal="center"/>
    </xf>
    <xf numFmtId="0" fontId="1" fillId="0" borderId="28" xfId="1" applyFont="1" applyBorder="1" applyAlignment="1" applyProtection="1">
      <alignment vertical="center" wrapText="1"/>
      <protection locked="0"/>
    </xf>
    <xf numFmtId="0" fontId="1" fillId="0" borderId="29" xfId="1" applyFont="1" applyBorder="1" applyAlignment="1" applyProtection="1">
      <alignment horizontal="center" vertical="center"/>
      <protection locked="0"/>
    </xf>
    <xf numFmtId="0" fontId="1" fillId="0" borderId="30" xfId="1" applyFont="1" applyBorder="1" applyAlignment="1" applyProtection="1">
      <alignment vertical="center" wrapText="1"/>
      <protection locked="0"/>
    </xf>
    <xf numFmtId="0" fontId="1" fillId="0" borderId="31" xfId="1" applyFont="1" applyBorder="1" applyAlignment="1" applyProtection="1">
      <alignment vertical="center"/>
      <protection locked="0"/>
    </xf>
    <xf numFmtId="0" fontId="1" fillId="0" borderId="32" xfId="1" applyFont="1" applyBorder="1" applyAlignment="1" applyProtection="1">
      <alignment horizontal="right" shrinkToFit="1"/>
      <protection locked="0"/>
    </xf>
    <xf numFmtId="0" fontId="1" fillId="0" borderId="33" xfId="1" applyFont="1" applyBorder="1" applyAlignment="1" applyProtection="1">
      <alignment horizontal="right" shrinkToFit="1"/>
      <protection locked="0"/>
    </xf>
    <xf numFmtId="0" fontId="1" fillId="0" borderId="30" xfId="1" applyFont="1" applyBorder="1" applyAlignment="1" applyProtection="1">
      <alignment horizontal="right" shrinkToFit="1"/>
      <protection locked="0"/>
    </xf>
    <xf numFmtId="0" fontId="1" fillId="0" borderId="34" xfId="1" applyFont="1" applyBorder="1" applyAlignment="1" applyProtection="1">
      <alignment horizontal="right" shrinkToFit="1"/>
      <protection locked="0"/>
    </xf>
    <xf numFmtId="1" fontId="1" fillId="0" borderId="58" xfId="1" applyNumberFormat="1" applyFont="1" applyBorder="1" applyAlignment="1">
      <alignment horizontal="right"/>
    </xf>
    <xf numFmtId="1" fontId="1" fillId="0" borderId="35" xfId="1" applyNumberFormat="1" applyFont="1" applyBorder="1" applyAlignment="1">
      <alignment horizontal="right"/>
    </xf>
    <xf numFmtId="1" fontId="1" fillId="0" borderId="35" xfId="1" applyNumberFormat="1" applyFont="1" applyBorder="1" applyAlignment="1">
      <alignment horizontal="right" shrinkToFit="1"/>
    </xf>
    <xf numFmtId="0" fontId="1" fillId="0" borderId="36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vertical="center" wrapText="1"/>
      <protection locked="0"/>
    </xf>
    <xf numFmtId="0" fontId="1" fillId="0" borderId="19" xfId="1" applyFont="1" applyBorder="1" applyAlignment="1" applyProtection="1">
      <alignment vertical="center"/>
      <protection locked="0"/>
    </xf>
    <xf numFmtId="0" fontId="1" fillId="0" borderId="12" xfId="1" applyFont="1" applyBorder="1" applyAlignment="1" applyProtection="1">
      <alignment horizontal="right" shrinkToFit="1"/>
      <protection locked="0"/>
    </xf>
    <xf numFmtId="0" fontId="1" fillId="0" borderId="37" xfId="1" applyFont="1" applyBorder="1" applyAlignment="1" applyProtection="1">
      <alignment horizontal="right" shrinkToFit="1"/>
      <protection locked="0"/>
    </xf>
    <xf numFmtId="0" fontId="1" fillId="0" borderId="38" xfId="1" applyFont="1" applyBorder="1" applyAlignment="1" applyProtection="1">
      <alignment horizontal="right" shrinkToFit="1"/>
      <protection locked="0"/>
    </xf>
    <xf numFmtId="0" fontId="1" fillId="0" borderId="16" xfId="1" applyFont="1" applyBorder="1" applyAlignment="1">
      <alignment horizontal="right"/>
    </xf>
    <xf numFmtId="0" fontId="1" fillId="0" borderId="22" xfId="1" applyFont="1" applyBorder="1" applyAlignment="1">
      <alignment horizontal="right"/>
    </xf>
    <xf numFmtId="0" fontId="1" fillId="0" borderId="15" xfId="1" applyFont="1" applyBorder="1" applyAlignment="1">
      <alignment horizontal="right" shrinkToFit="1"/>
    </xf>
    <xf numFmtId="0" fontId="1" fillId="0" borderId="13" xfId="1" applyFont="1" applyBorder="1" applyAlignment="1" applyProtection="1">
      <alignment vertical="center" wrapText="1"/>
      <protection locked="0"/>
    </xf>
    <xf numFmtId="0" fontId="1" fillId="0" borderId="39" xfId="1" applyFont="1" applyBorder="1" applyAlignment="1" applyProtection="1">
      <alignment vertical="center"/>
      <protection locked="0"/>
    </xf>
    <xf numFmtId="177" fontId="1" fillId="0" borderId="12" xfId="1" applyNumberFormat="1" applyFont="1" applyBorder="1" applyAlignment="1" applyProtection="1">
      <alignment horizontal="right" shrinkToFit="1"/>
      <protection locked="0"/>
    </xf>
    <xf numFmtId="177" fontId="1" fillId="0" borderId="37" xfId="1" applyNumberFormat="1" applyFont="1" applyBorder="1" applyAlignment="1" applyProtection="1">
      <alignment horizontal="right" shrinkToFit="1"/>
      <protection locked="0"/>
    </xf>
    <xf numFmtId="177" fontId="1" fillId="0" borderId="38" xfId="1" applyNumberFormat="1" applyFont="1" applyBorder="1" applyAlignment="1" applyProtection="1">
      <alignment horizontal="right" shrinkToFit="1"/>
      <protection locked="0"/>
    </xf>
    <xf numFmtId="177" fontId="1" fillId="0" borderId="16" xfId="1" applyNumberFormat="1" applyFont="1" applyBorder="1" applyAlignment="1">
      <alignment horizontal="right"/>
    </xf>
    <xf numFmtId="177" fontId="1" fillId="0" borderId="22" xfId="1" applyNumberFormat="1" applyFont="1" applyBorder="1" applyAlignment="1">
      <alignment horizontal="right"/>
    </xf>
    <xf numFmtId="177" fontId="1" fillId="0" borderId="15" xfId="1" applyNumberFormat="1" applyFont="1" applyBorder="1" applyAlignment="1">
      <alignment horizontal="right" shrinkToFit="1"/>
    </xf>
    <xf numFmtId="178" fontId="1" fillId="0" borderId="12" xfId="1" applyNumberFormat="1" applyFont="1" applyBorder="1" applyAlignment="1" applyProtection="1">
      <alignment horizontal="right" shrinkToFit="1"/>
      <protection locked="0"/>
    </xf>
    <xf numFmtId="178" fontId="1" fillId="0" borderId="37" xfId="1" applyNumberFormat="1" applyFont="1" applyBorder="1" applyAlignment="1" applyProtection="1">
      <alignment horizontal="right" shrinkToFit="1"/>
      <protection locked="0"/>
    </xf>
    <xf numFmtId="178" fontId="1" fillId="0" borderId="38" xfId="1" applyNumberFormat="1" applyFont="1" applyBorder="1" applyAlignment="1" applyProtection="1">
      <alignment horizontal="right" shrinkToFit="1"/>
      <protection locked="0"/>
    </xf>
    <xf numFmtId="178" fontId="1" fillId="0" borderId="16" xfId="1" applyNumberFormat="1" applyFont="1" applyBorder="1" applyAlignment="1">
      <alignment horizontal="right"/>
    </xf>
    <xf numFmtId="178" fontId="1" fillId="0" borderId="22" xfId="1" applyNumberFormat="1" applyFont="1" applyBorder="1" applyAlignment="1">
      <alignment horizontal="right"/>
    </xf>
    <xf numFmtId="178" fontId="1" fillId="0" borderId="15" xfId="1" applyNumberFormat="1" applyFont="1" applyBorder="1" applyAlignment="1">
      <alignment horizontal="right" shrinkToFit="1"/>
    </xf>
    <xf numFmtId="179" fontId="1" fillId="0" borderId="12" xfId="1" applyNumberFormat="1" applyFont="1" applyBorder="1" applyAlignment="1" applyProtection="1">
      <alignment horizontal="right" shrinkToFit="1"/>
      <protection locked="0"/>
    </xf>
    <xf numFmtId="179" fontId="1" fillId="0" borderId="37" xfId="1" applyNumberFormat="1" applyFont="1" applyBorder="1" applyAlignment="1" applyProtection="1">
      <alignment horizontal="right" shrinkToFit="1"/>
      <protection locked="0"/>
    </xf>
    <xf numFmtId="179" fontId="1" fillId="0" borderId="38" xfId="1" applyNumberFormat="1" applyFont="1" applyBorder="1" applyAlignment="1" applyProtection="1">
      <alignment horizontal="right" shrinkToFit="1"/>
      <protection locked="0"/>
    </xf>
    <xf numFmtId="179" fontId="1" fillId="0" borderId="16" xfId="1" applyNumberFormat="1" applyFont="1" applyBorder="1" applyAlignment="1">
      <alignment horizontal="right"/>
    </xf>
    <xf numFmtId="179" fontId="1" fillId="0" borderId="22" xfId="1" applyNumberFormat="1" applyFont="1" applyBorder="1" applyAlignment="1">
      <alignment horizontal="right"/>
    </xf>
    <xf numFmtId="179" fontId="1" fillId="0" borderId="15" xfId="1" applyNumberFormat="1" applyFont="1" applyBorder="1" applyAlignment="1">
      <alignment horizontal="right" shrinkToFit="1"/>
    </xf>
    <xf numFmtId="0" fontId="1" fillId="2" borderId="0" xfId="1" applyFont="1" applyFill="1" applyProtection="1">
      <protection locked="0"/>
    </xf>
    <xf numFmtId="2" fontId="1" fillId="0" borderId="12" xfId="1" applyNumberFormat="1" applyFont="1" applyBorder="1" applyAlignment="1" applyProtection="1">
      <alignment horizontal="right" shrinkToFit="1"/>
      <protection locked="0"/>
    </xf>
    <xf numFmtId="2" fontId="1" fillId="0" borderId="37" xfId="1" applyNumberFormat="1" applyFont="1" applyBorder="1" applyAlignment="1" applyProtection="1">
      <alignment horizontal="right" shrinkToFit="1"/>
      <protection locked="0"/>
    </xf>
    <xf numFmtId="2" fontId="1" fillId="0" borderId="38" xfId="1" applyNumberFormat="1" applyFont="1" applyBorder="1" applyAlignment="1" applyProtection="1">
      <alignment horizontal="right" shrinkToFit="1"/>
      <protection locked="0"/>
    </xf>
    <xf numFmtId="2" fontId="1" fillId="0" borderId="16" xfId="1" applyNumberFormat="1" applyFont="1" applyBorder="1" applyAlignment="1">
      <alignment horizontal="right"/>
    </xf>
    <xf numFmtId="2" fontId="1" fillId="0" borderId="22" xfId="1" applyNumberFormat="1" applyFont="1" applyBorder="1" applyAlignment="1">
      <alignment horizontal="right"/>
    </xf>
    <xf numFmtId="2" fontId="1" fillId="0" borderId="15" xfId="1" applyNumberFormat="1" applyFont="1" applyBorder="1" applyAlignment="1">
      <alignment horizontal="right" shrinkToFit="1"/>
    </xf>
    <xf numFmtId="176" fontId="1" fillId="0" borderId="12" xfId="1" applyNumberFormat="1" applyFont="1" applyBorder="1" applyAlignment="1" applyProtection="1">
      <alignment horizontal="right" shrinkToFit="1"/>
      <protection locked="0"/>
    </xf>
    <xf numFmtId="176" fontId="1" fillId="0" borderId="37" xfId="1" applyNumberFormat="1" applyFont="1" applyBorder="1" applyAlignment="1" applyProtection="1">
      <alignment horizontal="right" shrinkToFit="1"/>
      <protection locked="0"/>
    </xf>
    <xf numFmtId="176" fontId="1" fillId="0" borderId="38" xfId="1" applyNumberFormat="1" applyFont="1" applyBorder="1" applyAlignment="1" applyProtection="1">
      <alignment horizontal="right" shrinkToFit="1"/>
      <protection locked="0"/>
    </xf>
    <xf numFmtId="176" fontId="1" fillId="0" borderId="16" xfId="1" applyNumberFormat="1" applyFont="1" applyBorder="1" applyAlignment="1">
      <alignment horizontal="right"/>
    </xf>
    <xf numFmtId="176" fontId="1" fillId="0" borderId="22" xfId="1" applyNumberFormat="1" applyFont="1" applyBorder="1" applyAlignment="1">
      <alignment horizontal="right"/>
    </xf>
    <xf numFmtId="176" fontId="1" fillId="0" borderId="15" xfId="1" applyNumberFormat="1" applyFont="1" applyBorder="1" applyAlignment="1">
      <alignment horizontal="right" shrinkToFit="1"/>
    </xf>
    <xf numFmtId="1" fontId="1" fillId="0" borderId="12" xfId="1" applyNumberFormat="1" applyFont="1" applyBorder="1" applyAlignment="1" applyProtection="1">
      <alignment horizontal="right" shrinkToFit="1"/>
      <protection locked="0"/>
    </xf>
    <xf numFmtId="1" fontId="1" fillId="0" borderId="37" xfId="1" applyNumberFormat="1" applyFont="1" applyBorder="1" applyAlignment="1" applyProtection="1">
      <alignment horizontal="right" shrinkToFit="1"/>
      <protection locked="0"/>
    </xf>
    <xf numFmtId="1" fontId="1" fillId="0" borderId="38" xfId="1" applyNumberFormat="1" applyFont="1" applyBorder="1" applyAlignment="1" applyProtection="1">
      <alignment horizontal="right" shrinkToFit="1"/>
      <protection locked="0"/>
    </xf>
    <xf numFmtId="1" fontId="1" fillId="0" borderId="16" xfId="1" applyNumberFormat="1" applyFont="1" applyBorder="1" applyAlignment="1">
      <alignment horizontal="right"/>
    </xf>
    <xf numFmtId="1" fontId="1" fillId="0" borderId="22" xfId="1" applyNumberFormat="1" applyFont="1" applyBorder="1" applyAlignment="1">
      <alignment horizontal="right"/>
    </xf>
    <xf numFmtId="1" fontId="1" fillId="0" borderId="15" xfId="1" applyNumberFormat="1" applyFont="1" applyBorder="1" applyAlignment="1">
      <alignment horizontal="right" shrinkToFit="1"/>
    </xf>
    <xf numFmtId="0" fontId="1" fillId="0" borderId="40" xfId="1" applyFont="1" applyBorder="1" applyAlignment="1" applyProtection="1">
      <alignment horizontal="center" vertical="center"/>
      <protection locked="0"/>
    </xf>
    <xf numFmtId="0" fontId="1" fillId="0" borderId="41" xfId="1" applyFont="1" applyBorder="1" applyAlignment="1" applyProtection="1">
      <alignment vertical="center" wrapText="1"/>
      <protection locked="0"/>
    </xf>
    <xf numFmtId="0" fontId="1" fillId="0" borderId="42" xfId="1" applyFont="1" applyBorder="1" applyAlignment="1" applyProtection="1">
      <alignment vertical="center"/>
      <protection locked="0"/>
    </xf>
    <xf numFmtId="176" fontId="1" fillId="0" borderId="43" xfId="1" applyNumberFormat="1" applyFont="1" applyBorder="1" applyAlignment="1" applyProtection="1">
      <alignment horizontal="right" shrinkToFit="1"/>
      <protection locked="0"/>
    </xf>
    <xf numFmtId="176" fontId="1" fillId="0" borderId="44" xfId="1" applyNumberFormat="1" applyFont="1" applyBorder="1" applyAlignment="1" applyProtection="1">
      <alignment horizontal="right" shrinkToFit="1"/>
      <protection locked="0"/>
    </xf>
    <xf numFmtId="176" fontId="1" fillId="0" borderId="45" xfId="1" applyNumberFormat="1" applyFont="1" applyBorder="1" applyAlignment="1" applyProtection="1">
      <alignment horizontal="right" shrinkToFit="1"/>
      <protection locked="0"/>
    </xf>
    <xf numFmtId="176" fontId="1" fillId="0" borderId="59" xfId="1" applyNumberFormat="1" applyFont="1" applyBorder="1" applyAlignment="1">
      <alignment horizontal="right"/>
    </xf>
    <xf numFmtId="176" fontId="1" fillId="0" borderId="51" xfId="1" applyNumberFormat="1" applyFont="1" applyBorder="1" applyAlignment="1">
      <alignment horizontal="right"/>
    </xf>
    <xf numFmtId="176" fontId="1" fillId="0" borderId="47" xfId="1" applyNumberFormat="1" applyFont="1" applyBorder="1" applyAlignment="1">
      <alignment horizontal="right" shrinkToFit="1"/>
    </xf>
    <xf numFmtId="0" fontId="1" fillId="0" borderId="48" xfId="1" applyFont="1" applyBorder="1" applyAlignment="1" applyProtection="1">
      <alignment horizontal="center" vertical="center"/>
      <protection locked="0"/>
    </xf>
    <xf numFmtId="0" fontId="1" fillId="0" borderId="49" xfId="1" applyFont="1" applyBorder="1" applyAlignment="1" applyProtection="1">
      <alignment horizontal="right" shrinkToFit="1"/>
      <protection locked="0"/>
    </xf>
    <xf numFmtId="0" fontId="1" fillId="0" borderId="41" xfId="1" applyFont="1" applyBorder="1" applyAlignment="1" applyProtection="1">
      <alignment horizontal="right" shrinkToFit="1"/>
      <protection locked="0"/>
    </xf>
    <xf numFmtId="0" fontId="1" fillId="0" borderId="50" xfId="1" applyFont="1" applyBorder="1" applyAlignment="1" applyProtection="1">
      <alignment horizontal="right" shrinkToFit="1"/>
      <protection locked="0"/>
    </xf>
    <xf numFmtId="0" fontId="1" fillId="0" borderId="46" xfId="1" applyFont="1" applyBorder="1" applyAlignment="1" applyProtection="1">
      <alignment horizontal="right" shrinkToFit="1"/>
      <protection locked="0"/>
    </xf>
    <xf numFmtId="176" fontId="1" fillId="0" borderId="60" xfId="1" applyNumberFormat="1" applyFont="1" applyBorder="1" applyAlignment="1">
      <alignment horizontal="right"/>
    </xf>
    <xf numFmtId="176" fontId="1" fillId="0" borderId="61" xfId="1" applyNumberFormat="1" applyFont="1" applyBorder="1" applyAlignment="1">
      <alignment horizontal="right"/>
    </xf>
    <xf numFmtId="176" fontId="1" fillId="0" borderId="51" xfId="1" applyNumberFormat="1" applyFont="1" applyBorder="1" applyAlignment="1">
      <alignment horizontal="right" shrinkToFit="1"/>
    </xf>
    <xf numFmtId="0" fontId="1" fillId="0" borderId="52" xfId="1" applyFont="1" applyBorder="1" applyAlignment="1" applyProtection="1">
      <alignment horizontal="center"/>
      <protection locked="0"/>
    </xf>
    <xf numFmtId="0" fontId="1" fillId="0" borderId="36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/>
      <protection locked="0"/>
    </xf>
    <xf numFmtId="0" fontId="1" fillId="0" borderId="21" xfId="1" applyFont="1" applyBorder="1" applyProtection="1">
      <protection locked="0"/>
    </xf>
    <xf numFmtId="180" fontId="1" fillId="0" borderId="18" xfId="1" applyNumberFormat="1" applyFont="1" applyBorder="1" applyAlignment="1" applyProtection="1">
      <alignment horizontal="center"/>
      <protection locked="0"/>
    </xf>
    <xf numFmtId="0" fontId="1" fillId="0" borderId="18" xfId="1" applyFont="1" applyBorder="1" applyAlignment="1" applyProtection="1">
      <alignment vertical="center"/>
      <protection locked="0"/>
    </xf>
    <xf numFmtId="0" fontId="1" fillId="0" borderId="18" xfId="1" applyFont="1" applyBorder="1" applyAlignment="1" applyProtection="1">
      <alignment horizontal="right" shrinkToFit="1"/>
      <protection locked="0"/>
    </xf>
    <xf numFmtId="0" fontId="1" fillId="0" borderId="41" xfId="1" applyFont="1" applyBorder="1" applyAlignment="1" applyProtection="1">
      <alignment vertical="center"/>
      <protection locked="0"/>
    </xf>
    <xf numFmtId="0" fontId="1" fillId="0" borderId="46" xfId="1" applyFont="1" applyBorder="1" applyProtection="1">
      <protection locked="0"/>
    </xf>
    <xf numFmtId="0" fontId="1" fillId="0" borderId="21" xfId="1" applyFont="1" applyBorder="1" applyAlignment="1">
      <alignment horizontal="center"/>
    </xf>
    <xf numFmtId="176" fontId="1" fillId="0" borderId="21" xfId="1" applyNumberFormat="1" applyFont="1" applyBorder="1" applyAlignment="1">
      <alignment horizontal="center"/>
    </xf>
    <xf numFmtId="176" fontId="1" fillId="0" borderId="26" xfId="1" applyNumberFormat="1" applyFont="1" applyBorder="1" applyAlignment="1">
      <alignment horizontal="center"/>
    </xf>
    <xf numFmtId="0" fontId="1" fillId="0" borderId="30" xfId="1" quotePrefix="1" applyFont="1" applyBorder="1" applyAlignment="1" applyProtection="1">
      <alignment horizontal="right" vertical="center"/>
      <protection locked="0"/>
    </xf>
    <xf numFmtId="181" fontId="1" fillId="0" borderId="18" xfId="1" quotePrefix="1" applyNumberFormat="1" applyFont="1" applyBorder="1" applyAlignment="1" applyProtection="1">
      <alignment horizontal="right" vertical="center"/>
      <protection locked="0"/>
    </xf>
    <xf numFmtId="182" fontId="1" fillId="0" borderId="18" xfId="1" quotePrefix="1" applyNumberFormat="1" applyFont="1" applyBorder="1" applyAlignment="1" applyProtection="1">
      <alignment horizontal="right" vertical="center"/>
      <protection locked="0"/>
    </xf>
    <xf numFmtId="183" fontId="1" fillId="0" borderId="18" xfId="1" quotePrefix="1" applyNumberFormat="1" applyFont="1" applyBorder="1" applyAlignment="1" applyProtection="1">
      <alignment horizontal="right" vertical="center"/>
      <protection locked="0"/>
    </xf>
    <xf numFmtId="184" fontId="1" fillId="0" borderId="18" xfId="1" quotePrefix="1" applyNumberFormat="1" applyFont="1" applyBorder="1" applyAlignment="1" applyProtection="1">
      <alignment horizontal="right" vertical="center"/>
      <protection locked="0"/>
    </xf>
    <xf numFmtId="185" fontId="1" fillId="0" borderId="18" xfId="1" quotePrefix="1" applyNumberFormat="1" applyFont="1" applyBorder="1" applyAlignment="1" applyProtection="1">
      <alignment horizontal="right" vertical="center"/>
      <protection locked="0"/>
    </xf>
    <xf numFmtId="186" fontId="1" fillId="0" borderId="18" xfId="1" quotePrefix="1" applyNumberFormat="1" applyFont="1" applyBorder="1" applyAlignment="1" applyProtection="1">
      <alignment horizontal="right" vertical="center"/>
      <protection locked="0"/>
    </xf>
    <xf numFmtId="187" fontId="1" fillId="0" borderId="18" xfId="1" quotePrefix="1" applyNumberFormat="1" applyFont="1" applyBorder="1" applyAlignment="1" applyProtection="1">
      <alignment horizontal="right" vertical="center"/>
      <protection locked="0"/>
    </xf>
    <xf numFmtId="188" fontId="1" fillId="0" borderId="18" xfId="1" quotePrefix="1" applyNumberFormat="1" applyFont="1" applyBorder="1" applyAlignment="1" applyProtection="1">
      <alignment horizontal="right" vertical="center"/>
      <protection locked="0"/>
    </xf>
    <xf numFmtId="189" fontId="1" fillId="0" borderId="18" xfId="1" quotePrefix="1" applyNumberFormat="1" applyFont="1" applyBorder="1" applyAlignment="1" applyProtection="1">
      <alignment horizontal="right" vertical="center"/>
      <protection locked="0"/>
    </xf>
    <xf numFmtId="179" fontId="1" fillId="0" borderId="18" xfId="1" quotePrefix="1" applyNumberFormat="1" applyFont="1" applyBorder="1" applyAlignment="1" applyProtection="1">
      <alignment horizontal="right" vertical="center"/>
      <protection locked="0"/>
    </xf>
    <xf numFmtId="176" fontId="1" fillId="0" borderId="18" xfId="1" quotePrefix="1" applyNumberFormat="1" applyFont="1" applyBorder="1" applyAlignment="1" applyProtection="1">
      <alignment horizontal="right" vertical="center"/>
      <protection locked="0"/>
    </xf>
    <xf numFmtId="190" fontId="1" fillId="0" borderId="18" xfId="1" quotePrefix="1" applyNumberFormat="1" applyFont="1" applyBorder="1" applyAlignment="1" applyProtection="1">
      <alignment horizontal="right" vertical="center"/>
      <protection locked="0"/>
    </xf>
    <xf numFmtId="191" fontId="1" fillId="0" borderId="18" xfId="1" quotePrefix="1" applyNumberFormat="1" applyFont="1" applyBorder="1" applyAlignment="1" applyProtection="1">
      <alignment horizontal="right" vertical="center"/>
      <protection locked="0"/>
    </xf>
    <xf numFmtId="0" fontId="1" fillId="0" borderId="18" xfId="1" quotePrefix="1" applyFont="1" applyBorder="1" applyAlignment="1" applyProtection="1">
      <alignment horizontal="right" vertical="center"/>
      <protection locked="0"/>
    </xf>
    <xf numFmtId="2" fontId="1" fillId="0" borderId="18" xfId="1" quotePrefix="1" applyNumberFormat="1" applyFont="1" applyBorder="1" applyAlignment="1" applyProtection="1">
      <alignment horizontal="right" vertical="center"/>
      <protection locked="0"/>
    </xf>
    <xf numFmtId="186" fontId="1" fillId="0" borderId="10" xfId="1" quotePrefix="1" applyNumberFormat="1" applyFont="1" applyBorder="1" applyAlignment="1" applyProtection="1">
      <alignment horizontal="right" vertical="center"/>
      <protection locked="0"/>
    </xf>
    <xf numFmtId="0" fontId="1" fillId="0" borderId="50" xfId="1" quotePrefix="1" applyFont="1" applyBorder="1" applyAlignment="1" applyProtection="1">
      <alignment horizontal="right" vertical="center"/>
      <protection locked="0"/>
    </xf>
    <xf numFmtId="177" fontId="1" fillId="0" borderId="0" xfId="1" applyNumberFormat="1" applyFont="1" applyProtection="1">
      <protection locked="0"/>
    </xf>
    <xf numFmtId="176" fontId="1" fillId="0" borderId="53" xfId="1" applyNumberFormat="1" applyFont="1" applyBorder="1" applyAlignment="1" applyProtection="1">
      <alignment horizontal="right" shrinkToFit="1"/>
      <protection locked="0"/>
    </xf>
    <xf numFmtId="190" fontId="1" fillId="0" borderId="28" xfId="1" applyNumberFormat="1" applyFont="1" applyBorder="1" applyAlignment="1" applyProtection="1">
      <alignment vertical="center" wrapText="1"/>
      <protection locked="0"/>
    </xf>
    <xf numFmtId="180" fontId="1" fillId="0" borderId="36" xfId="1" applyNumberFormat="1" applyFont="1" applyBorder="1" applyAlignment="1" applyProtection="1">
      <alignment horizontal="center" vertical="center"/>
      <protection locked="0"/>
    </xf>
    <xf numFmtId="190" fontId="1" fillId="0" borderId="13" xfId="1" applyNumberFormat="1" applyFont="1" applyBorder="1" applyAlignment="1" applyProtection="1">
      <alignment vertical="center" wrapText="1"/>
      <protection locked="0"/>
    </xf>
    <xf numFmtId="190" fontId="1" fillId="0" borderId="39" xfId="1" applyNumberFormat="1" applyFont="1" applyBorder="1" applyAlignment="1" applyProtection="1">
      <alignment vertical="center"/>
      <protection locked="0"/>
    </xf>
    <xf numFmtId="190" fontId="1" fillId="0" borderId="12" xfId="1" applyNumberFormat="1" applyFont="1" applyBorder="1" applyAlignment="1" applyProtection="1">
      <alignment horizontal="right" shrinkToFit="1"/>
      <protection locked="0"/>
    </xf>
    <xf numFmtId="190" fontId="1" fillId="0" borderId="37" xfId="1" applyNumberFormat="1" applyFont="1" applyBorder="1" applyAlignment="1" applyProtection="1">
      <alignment horizontal="right" shrinkToFit="1"/>
      <protection locked="0"/>
    </xf>
    <xf numFmtId="190" fontId="1" fillId="0" borderId="16" xfId="1" applyNumberFormat="1" applyFont="1" applyBorder="1" applyAlignment="1">
      <alignment horizontal="right"/>
    </xf>
    <xf numFmtId="190" fontId="1" fillId="0" borderId="22" xfId="1" applyNumberFormat="1" applyFont="1" applyBorder="1" applyAlignment="1">
      <alignment horizontal="right"/>
    </xf>
    <xf numFmtId="190" fontId="1" fillId="0" borderId="15" xfId="1" applyNumberFormat="1" applyFont="1" applyBorder="1" applyAlignment="1">
      <alignment horizontal="right" shrinkToFit="1"/>
    </xf>
    <xf numFmtId="190" fontId="1" fillId="0" borderId="0" xfId="1" applyNumberFormat="1" applyFont="1" applyProtection="1">
      <protection locked="0"/>
    </xf>
    <xf numFmtId="191" fontId="1" fillId="0" borderId="22" xfId="1" applyNumberFormat="1" applyFont="1" applyBorder="1" applyAlignment="1">
      <alignment horizontal="right"/>
    </xf>
    <xf numFmtId="191" fontId="1" fillId="0" borderId="37" xfId="1" applyNumberFormat="1" applyFont="1" applyBorder="1" applyAlignment="1" applyProtection="1">
      <alignment horizontal="right" shrinkToFit="1"/>
      <protection locked="0"/>
    </xf>
    <xf numFmtId="191" fontId="1" fillId="0" borderId="16" xfId="1" applyNumberFormat="1" applyFont="1" applyBorder="1" applyAlignment="1">
      <alignment horizontal="right"/>
    </xf>
    <xf numFmtId="191" fontId="1" fillId="0" borderId="15" xfId="1" applyNumberFormat="1" applyFont="1" applyBorder="1" applyAlignment="1">
      <alignment horizontal="right" shrinkToFit="1"/>
    </xf>
    <xf numFmtId="181" fontId="1" fillId="0" borderId="37" xfId="1" applyNumberFormat="1" applyFont="1" applyBorder="1" applyAlignment="1" applyProtection="1">
      <alignment horizontal="right" shrinkToFit="1"/>
      <protection locked="0"/>
    </xf>
    <xf numFmtId="181" fontId="1" fillId="0" borderId="22" xfId="1" applyNumberFormat="1" applyFont="1" applyBorder="1" applyAlignment="1">
      <alignment horizontal="right"/>
    </xf>
    <xf numFmtId="181" fontId="1" fillId="0" borderId="15" xfId="1" applyNumberFormat="1" applyFont="1" applyBorder="1" applyAlignment="1">
      <alignment horizontal="right" shrinkToFit="1"/>
    </xf>
    <xf numFmtId="0" fontId="1" fillId="0" borderId="18" xfId="1" applyFont="1" applyBorder="1" applyAlignment="1" applyProtection="1">
      <alignment horizontal="center"/>
      <protection locked="0"/>
    </xf>
    <xf numFmtId="0" fontId="1" fillId="0" borderId="25" xfId="1" applyFont="1" applyBorder="1" applyAlignment="1" applyProtection="1">
      <alignment horizontal="center"/>
      <protection locked="0"/>
    </xf>
    <xf numFmtId="0" fontId="1" fillId="0" borderId="10" xfId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1" fillId="0" borderId="2" xfId="1" applyFont="1" applyBorder="1" applyAlignment="1" applyProtection="1">
      <alignment horizontal="left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41" xfId="1" applyFont="1" applyBorder="1" applyAlignment="1" applyProtection="1">
      <alignment wrapText="1"/>
      <protection locked="0"/>
    </xf>
    <xf numFmtId="0" fontId="1" fillId="0" borderId="41" xfId="1" applyFont="1" applyBorder="1" applyProtection="1">
      <protection locked="0"/>
    </xf>
    <xf numFmtId="0" fontId="1" fillId="0" borderId="42" xfId="1" applyFont="1" applyBorder="1" applyProtection="1">
      <protection locked="0"/>
    </xf>
  </cellXfs>
  <cellStyles count="3">
    <cellStyle name="Normal" xfId="2" xr:uid="{00000000-0005-0000-0000-000000000000}"/>
    <cellStyle name="標準" xfId="0" builtinId="0"/>
    <cellStyle name="標準 2" xfId="1" xr:uid="{00000000-0005-0000-0000-000002000000}"/>
  </cellStyles>
  <dxfs count="13"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indexed="15"/>
    <pageSetUpPr fitToPage="1"/>
  </sheetPr>
  <dimension ref="A1:AC117"/>
  <sheetViews>
    <sheetView tabSelected="1"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2" customWidth="1"/>
    <col min="2" max="2" width="4.5" style="52" bestFit="1" customWidth="1"/>
    <col min="3" max="3" width="27.25" style="52" customWidth="1"/>
    <col min="4" max="4" width="17.875" style="52" customWidth="1"/>
    <col min="5" max="5" width="19.5" style="52" bestFit="1" customWidth="1"/>
    <col min="6" max="17" width="14.5" style="52" customWidth="1"/>
    <col min="18" max="20" width="14.25" style="52" bestFit="1" customWidth="1"/>
    <col min="21" max="21" width="9" style="52"/>
    <col min="22" max="29" width="9" style="52" hidden="1" customWidth="1"/>
    <col min="30" max="256" width="9" style="52"/>
    <col min="257" max="257" width="4.375" style="52" customWidth="1"/>
    <col min="258" max="258" width="4.5" style="52" bestFit="1" customWidth="1"/>
    <col min="259" max="259" width="27.25" style="52" customWidth="1"/>
    <col min="260" max="260" width="17.875" style="52" customWidth="1"/>
    <col min="261" max="261" width="19.5" style="52" bestFit="1" customWidth="1"/>
    <col min="262" max="273" width="14.5" style="52" customWidth="1"/>
    <col min="274" max="276" width="14.25" style="52" bestFit="1" customWidth="1"/>
    <col min="277" max="277" width="9" style="52"/>
    <col min="278" max="285" width="0" style="52" hidden="1" customWidth="1"/>
    <col min="286" max="512" width="9" style="52"/>
    <col min="513" max="513" width="4.375" style="52" customWidth="1"/>
    <col min="514" max="514" width="4.5" style="52" bestFit="1" customWidth="1"/>
    <col min="515" max="515" width="27.25" style="52" customWidth="1"/>
    <col min="516" max="516" width="17.875" style="52" customWidth="1"/>
    <col min="517" max="517" width="19.5" style="52" bestFit="1" customWidth="1"/>
    <col min="518" max="529" width="14.5" style="52" customWidth="1"/>
    <col min="530" max="532" width="14.25" style="52" bestFit="1" customWidth="1"/>
    <col min="533" max="533" width="9" style="52"/>
    <col min="534" max="541" width="0" style="52" hidden="1" customWidth="1"/>
    <col min="542" max="768" width="9" style="52"/>
    <col min="769" max="769" width="4.375" style="52" customWidth="1"/>
    <col min="770" max="770" width="4.5" style="52" bestFit="1" customWidth="1"/>
    <col min="771" max="771" width="27.25" style="52" customWidth="1"/>
    <col min="772" max="772" width="17.875" style="52" customWidth="1"/>
    <col min="773" max="773" width="19.5" style="52" bestFit="1" customWidth="1"/>
    <col min="774" max="785" width="14.5" style="52" customWidth="1"/>
    <col min="786" max="788" width="14.25" style="52" bestFit="1" customWidth="1"/>
    <col min="789" max="789" width="9" style="52"/>
    <col min="790" max="797" width="0" style="52" hidden="1" customWidth="1"/>
    <col min="798" max="1024" width="9" style="52"/>
    <col min="1025" max="1025" width="4.375" style="52" customWidth="1"/>
    <col min="1026" max="1026" width="4.5" style="52" bestFit="1" customWidth="1"/>
    <col min="1027" max="1027" width="27.25" style="52" customWidth="1"/>
    <col min="1028" max="1028" width="17.875" style="52" customWidth="1"/>
    <col min="1029" max="1029" width="19.5" style="52" bestFit="1" customWidth="1"/>
    <col min="1030" max="1041" width="14.5" style="52" customWidth="1"/>
    <col min="1042" max="1044" width="14.25" style="52" bestFit="1" customWidth="1"/>
    <col min="1045" max="1045" width="9" style="52"/>
    <col min="1046" max="1053" width="0" style="52" hidden="1" customWidth="1"/>
    <col min="1054" max="1280" width="9" style="52"/>
    <col min="1281" max="1281" width="4.375" style="52" customWidth="1"/>
    <col min="1282" max="1282" width="4.5" style="52" bestFit="1" customWidth="1"/>
    <col min="1283" max="1283" width="27.25" style="52" customWidth="1"/>
    <col min="1284" max="1284" width="17.875" style="52" customWidth="1"/>
    <col min="1285" max="1285" width="19.5" style="52" bestFit="1" customWidth="1"/>
    <col min="1286" max="1297" width="14.5" style="52" customWidth="1"/>
    <col min="1298" max="1300" width="14.25" style="52" bestFit="1" customWidth="1"/>
    <col min="1301" max="1301" width="9" style="52"/>
    <col min="1302" max="1309" width="0" style="52" hidden="1" customWidth="1"/>
    <col min="1310" max="1536" width="9" style="52"/>
    <col min="1537" max="1537" width="4.375" style="52" customWidth="1"/>
    <col min="1538" max="1538" width="4.5" style="52" bestFit="1" customWidth="1"/>
    <col min="1539" max="1539" width="27.25" style="52" customWidth="1"/>
    <col min="1540" max="1540" width="17.875" style="52" customWidth="1"/>
    <col min="1541" max="1541" width="19.5" style="52" bestFit="1" customWidth="1"/>
    <col min="1542" max="1553" width="14.5" style="52" customWidth="1"/>
    <col min="1554" max="1556" width="14.25" style="52" bestFit="1" customWidth="1"/>
    <col min="1557" max="1557" width="9" style="52"/>
    <col min="1558" max="1565" width="0" style="52" hidden="1" customWidth="1"/>
    <col min="1566" max="1792" width="9" style="52"/>
    <col min="1793" max="1793" width="4.375" style="52" customWidth="1"/>
    <col min="1794" max="1794" width="4.5" style="52" bestFit="1" customWidth="1"/>
    <col min="1795" max="1795" width="27.25" style="52" customWidth="1"/>
    <col min="1796" max="1796" width="17.875" style="52" customWidth="1"/>
    <col min="1797" max="1797" width="19.5" style="52" bestFit="1" customWidth="1"/>
    <col min="1798" max="1809" width="14.5" style="52" customWidth="1"/>
    <col min="1810" max="1812" width="14.25" style="52" bestFit="1" customWidth="1"/>
    <col min="1813" max="1813" width="9" style="52"/>
    <col min="1814" max="1821" width="0" style="52" hidden="1" customWidth="1"/>
    <col min="1822" max="2048" width="9" style="52"/>
    <col min="2049" max="2049" width="4.375" style="52" customWidth="1"/>
    <col min="2050" max="2050" width="4.5" style="52" bestFit="1" customWidth="1"/>
    <col min="2051" max="2051" width="27.25" style="52" customWidth="1"/>
    <col min="2052" max="2052" width="17.875" style="52" customWidth="1"/>
    <col min="2053" max="2053" width="19.5" style="52" bestFit="1" customWidth="1"/>
    <col min="2054" max="2065" width="14.5" style="52" customWidth="1"/>
    <col min="2066" max="2068" width="14.25" style="52" bestFit="1" customWidth="1"/>
    <col min="2069" max="2069" width="9" style="52"/>
    <col min="2070" max="2077" width="0" style="52" hidden="1" customWidth="1"/>
    <col min="2078" max="2304" width="9" style="52"/>
    <col min="2305" max="2305" width="4.375" style="52" customWidth="1"/>
    <col min="2306" max="2306" width="4.5" style="52" bestFit="1" customWidth="1"/>
    <col min="2307" max="2307" width="27.25" style="52" customWidth="1"/>
    <col min="2308" max="2308" width="17.875" style="52" customWidth="1"/>
    <col min="2309" max="2309" width="19.5" style="52" bestFit="1" customWidth="1"/>
    <col min="2310" max="2321" width="14.5" style="52" customWidth="1"/>
    <col min="2322" max="2324" width="14.25" style="52" bestFit="1" customWidth="1"/>
    <col min="2325" max="2325" width="9" style="52"/>
    <col min="2326" max="2333" width="0" style="52" hidden="1" customWidth="1"/>
    <col min="2334" max="2560" width="9" style="52"/>
    <col min="2561" max="2561" width="4.375" style="52" customWidth="1"/>
    <col min="2562" max="2562" width="4.5" style="52" bestFit="1" customWidth="1"/>
    <col min="2563" max="2563" width="27.25" style="52" customWidth="1"/>
    <col min="2564" max="2564" width="17.875" style="52" customWidth="1"/>
    <col min="2565" max="2565" width="19.5" style="52" bestFit="1" customWidth="1"/>
    <col min="2566" max="2577" width="14.5" style="52" customWidth="1"/>
    <col min="2578" max="2580" width="14.25" style="52" bestFit="1" customWidth="1"/>
    <col min="2581" max="2581" width="9" style="52"/>
    <col min="2582" max="2589" width="0" style="52" hidden="1" customWidth="1"/>
    <col min="2590" max="2816" width="9" style="52"/>
    <col min="2817" max="2817" width="4.375" style="52" customWidth="1"/>
    <col min="2818" max="2818" width="4.5" style="52" bestFit="1" customWidth="1"/>
    <col min="2819" max="2819" width="27.25" style="52" customWidth="1"/>
    <col min="2820" max="2820" width="17.875" style="52" customWidth="1"/>
    <col min="2821" max="2821" width="19.5" style="52" bestFit="1" customWidth="1"/>
    <col min="2822" max="2833" width="14.5" style="52" customWidth="1"/>
    <col min="2834" max="2836" width="14.25" style="52" bestFit="1" customWidth="1"/>
    <col min="2837" max="2837" width="9" style="52"/>
    <col min="2838" max="2845" width="0" style="52" hidden="1" customWidth="1"/>
    <col min="2846" max="3072" width="9" style="52"/>
    <col min="3073" max="3073" width="4.375" style="52" customWidth="1"/>
    <col min="3074" max="3074" width="4.5" style="52" bestFit="1" customWidth="1"/>
    <col min="3075" max="3075" width="27.25" style="52" customWidth="1"/>
    <col min="3076" max="3076" width="17.875" style="52" customWidth="1"/>
    <col min="3077" max="3077" width="19.5" style="52" bestFit="1" customWidth="1"/>
    <col min="3078" max="3089" width="14.5" style="52" customWidth="1"/>
    <col min="3090" max="3092" width="14.25" style="52" bestFit="1" customWidth="1"/>
    <col min="3093" max="3093" width="9" style="52"/>
    <col min="3094" max="3101" width="0" style="52" hidden="1" customWidth="1"/>
    <col min="3102" max="3328" width="9" style="52"/>
    <col min="3329" max="3329" width="4.375" style="52" customWidth="1"/>
    <col min="3330" max="3330" width="4.5" style="52" bestFit="1" customWidth="1"/>
    <col min="3331" max="3331" width="27.25" style="52" customWidth="1"/>
    <col min="3332" max="3332" width="17.875" style="52" customWidth="1"/>
    <col min="3333" max="3333" width="19.5" style="52" bestFit="1" customWidth="1"/>
    <col min="3334" max="3345" width="14.5" style="52" customWidth="1"/>
    <col min="3346" max="3348" width="14.25" style="52" bestFit="1" customWidth="1"/>
    <col min="3349" max="3349" width="9" style="52"/>
    <col min="3350" max="3357" width="0" style="52" hidden="1" customWidth="1"/>
    <col min="3358" max="3584" width="9" style="52"/>
    <col min="3585" max="3585" width="4.375" style="52" customWidth="1"/>
    <col min="3586" max="3586" width="4.5" style="52" bestFit="1" customWidth="1"/>
    <col min="3587" max="3587" width="27.25" style="52" customWidth="1"/>
    <col min="3588" max="3588" width="17.875" style="52" customWidth="1"/>
    <col min="3589" max="3589" width="19.5" style="52" bestFit="1" customWidth="1"/>
    <col min="3590" max="3601" width="14.5" style="52" customWidth="1"/>
    <col min="3602" max="3604" width="14.25" style="52" bestFit="1" customWidth="1"/>
    <col min="3605" max="3605" width="9" style="52"/>
    <col min="3606" max="3613" width="0" style="52" hidden="1" customWidth="1"/>
    <col min="3614" max="3840" width="9" style="52"/>
    <col min="3841" max="3841" width="4.375" style="52" customWidth="1"/>
    <col min="3842" max="3842" width="4.5" style="52" bestFit="1" customWidth="1"/>
    <col min="3843" max="3843" width="27.25" style="52" customWidth="1"/>
    <col min="3844" max="3844" width="17.875" style="52" customWidth="1"/>
    <col min="3845" max="3845" width="19.5" style="52" bestFit="1" customWidth="1"/>
    <col min="3846" max="3857" width="14.5" style="52" customWidth="1"/>
    <col min="3858" max="3860" width="14.25" style="52" bestFit="1" customWidth="1"/>
    <col min="3861" max="3861" width="9" style="52"/>
    <col min="3862" max="3869" width="0" style="52" hidden="1" customWidth="1"/>
    <col min="3870" max="4096" width="9" style="52"/>
    <col min="4097" max="4097" width="4.375" style="52" customWidth="1"/>
    <col min="4098" max="4098" width="4.5" style="52" bestFit="1" customWidth="1"/>
    <col min="4099" max="4099" width="27.25" style="52" customWidth="1"/>
    <col min="4100" max="4100" width="17.875" style="52" customWidth="1"/>
    <col min="4101" max="4101" width="19.5" style="52" bestFit="1" customWidth="1"/>
    <col min="4102" max="4113" width="14.5" style="52" customWidth="1"/>
    <col min="4114" max="4116" width="14.25" style="52" bestFit="1" customWidth="1"/>
    <col min="4117" max="4117" width="9" style="52"/>
    <col min="4118" max="4125" width="0" style="52" hidden="1" customWidth="1"/>
    <col min="4126" max="4352" width="9" style="52"/>
    <col min="4353" max="4353" width="4.375" style="52" customWidth="1"/>
    <col min="4354" max="4354" width="4.5" style="52" bestFit="1" customWidth="1"/>
    <col min="4355" max="4355" width="27.25" style="52" customWidth="1"/>
    <col min="4356" max="4356" width="17.875" style="52" customWidth="1"/>
    <col min="4357" max="4357" width="19.5" style="52" bestFit="1" customWidth="1"/>
    <col min="4358" max="4369" width="14.5" style="52" customWidth="1"/>
    <col min="4370" max="4372" width="14.25" style="52" bestFit="1" customWidth="1"/>
    <col min="4373" max="4373" width="9" style="52"/>
    <col min="4374" max="4381" width="0" style="52" hidden="1" customWidth="1"/>
    <col min="4382" max="4608" width="9" style="52"/>
    <col min="4609" max="4609" width="4.375" style="52" customWidth="1"/>
    <col min="4610" max="4610" width="4.5" style="52" bestFit="1" customWidth="1"/>
    <col min="4611" max="4611" width="27.25" style="52" customWidth="1"/>
    <col min="4612" max="4612" width="17.875" style="52" customWidth="1"/>
    <col min="4613" max="4613" width="19.5" style="52" bestFit="1" customWidth="1"/>
    <col min="4614" max="4625" width="14.5" style="52" customWidth="1"/>
    <col min="4626" max="4628" width="14.25" style="52" bestFit="1" customWidth="1"/>
    <col min="4629" max="4629" width="9" style="52"/>
    <col min="4630" max="4637" width="0" style="52" hidden="1" customWidth="1"/>
    <col min="4638" max="4864" width="9" style="52"/>
    <col min="4865" max="4865" width="4.375" style="52" customWidth="1"/>
    <col min="4866" max="4866" width="4.5" style="52" bestFit="1" customWidth="1"/>
    <col min="4867" max="4867" width="27.25" style="52" customWidth="1"/>
    <col min="4868" max="4868" width="17.875" style="52" customWidth="1"/>
    <col min="4869" max="4869" width="19.5" style="52" bestFit="1" customWidth="1"/>
    <col min="4870" max="4881" width="14.5" style="52" customWidth="1"/>
    <col min="4882" max="4884" width="14.25" style="52" bestFit="1" customWidth="1"/>
    <col min="4885" max="4885" width="9" style="52"/>
    <col min="4886" max="4893" width="0" style="52" hidden="1" customWidth="1"/>
    <col min="4894" max="5120" width="9" style="52"/>
    <col min="5121" max="5121" width="4.375" style="52" customWidth="1"/>
    <col min="5122" max="5122" width="4.5" style="52" bestFit="1" customWidth="1"/>
    <col min="5123" max="5123" width="27.25" style="52" customWidth="1"/>
    <col min="5124" max="5124" width="17.875" style="52" customWidth="1"/>
    <col min="5125" max="5125" width="19.5" style="52" bestFit="1" customWidth="1"/>
    <col min="5126" max="5137" width="14.5" style="52" customWidth="1"/>
    <col min="5138" max="5140" width="14.25" style="52" bestFit="1" customWidth="1"/>
    <col min="5141" max="5141" width="9" style="52"/>
    <col min="5142" max="5149" width="0" style="52" hidden="1" customWidth="1"/>
    <col min="5150" max="5376" width="9" style="52"/>
    <col min="5377" max="5377" width="4.375" style="52" customWidth="1"/>
    <col min="5378" max="5378" width="4.5" style="52" bestFit="1" customWidth="1"/>
    <col min="5379" max="5379" width="27.25" style="52" customWidth="1"/>
    <col min="5380" max="5380" width="17.875" style="52" customWidth="1"/>
    <col min="5381" max="5381" width="19.5" style="52" bestFit="1" customWidth="1"/>
    <col min="5382" max="5393" width="14.5" style="52" customWidth="1"/>
    <col min="5394" max="5396" width="14.25" style="52" bestFit="1" customWidth="1"/>
    <col min="5397" max="5397" width="9" style="52"/>
    <col min="5398" max="5405" width="0" style="52" hidden="1" customWidth="1"/>
    <col min="5406" max="5632" width="9" style="52"/>
    <col min="5633" max="5633" width="4.375" style="52" customWidth="1"/>
    <col min="5634" max="5634" width="4.5" style="52" bestFit="1" customWidth="1"/>
    <col min="5635" max="5635" width="27.25" style="52" customWidth="1"/>
    <col min="5636" max="5636" width="17.875" style="52" customWidth="1"/>
    <col min="5637" max="5637" width="19.5" style="52" bestFit="1" customWidth="1"/>
    <col min="5638" max="5649" width="14.5" style="52" customWidth="1"/>
    <col min="5650" max="5652" width="14.25" style="52" bestFit="1" customWidth="1"/>
    <col min="5653" max="5653" width="9" style="52"/>
    <col min="5654" max="5661" width="0" style="52" hidden="1" customWidth="1"/>
    <col min="5662" max="5888" width="9" style="52"/>
    <col min="5889" max="5889" width="4.375" style="52" customWidth="1"/>
    <col min="5890" max="5890" width="4.5" style="52" bestFit="1" customWidth="1"/>
    <col min="5891" max="5891" width="27.25" style="52" customWidth="1"/>
    <col min="5892" max="5892" width="17.875" style="52" customWidth="1"/>
    <col min="5893" max="5893" width="19.5" style="52" bestFit="1" customWidth="1"/>
    <col min="5894" max="5905" width="14.5" style="52" customWidth="1"/>
    <col min="5906" max="5908" width="14.25" style="52" bestFit="1" customWidth="1"/>
    <col min="5909" max="5909" width="9" style="52"/>
    <col min="5910" max="5917" width="0" style="52" hidden="1" customWidth="1"/>
    <col min="5918" max="6144" width="9" style="52"/>
    <col min="6145" max="6145" width="4.375" style="52" customWidth="1"/>
    <col min="6146" max="6146" width="4.5" style="52" bestFit="1" customWidth="1"/>
    <col min="6147" max="6147" width="27.25" style="52" customWidth="1"/>
    <col min="6148" max="6148" width="17.875" style="52" customWidth="1"/>
    <col min="6149" max="6149" width="19.5" style="52" bestFit="1" customWidth="1"/>
    <col min="6150" max="6161" width="14.5" style="52" customWidth="1"/>
    <col min="6162" max="6164" width="14.25" style="52" bestFit="1" customWidth="1"/>
    <col min="6165" max="6165" width="9" style="52"/>
    <col min="6166" max="6173" width="0" style="52" hidden="1" customWidth="1"/>
    <col min="6174" max="6400" width="9" style="52"/>
    <col min="6401" max="6401" width="4.375" style="52" customWidth="1"/>
    <col min="6402" max="6402" width="4.5" style="52" bestFit="1" customWidth="1"/>
    <col min="6403" max="6403" width="27.25" style="52" customWidth="1"/>
    <col min="6404" max="6404" width="17.875" style="52" customWidth="1"/>
    <col min="6405" max="6405" width="19.5" style="52" bestFit="1" customWidth="1"/>
    <col min="6406" max="6417" width="14.5" style="52" customWidth="1"/>
    <col min="6418" max="6420" width="14.25" style="52" bestFit="1" customWidth="1"/>
    <col min="6421" max="6421" width="9" style="52"/>
    <col min="6422" max="6429" width="0" style="52" hidden="1" customWidth="1"/>
    <col min="6430" max="6656" width="9" style="52"/>
    <col min="6657" max="6657" width="4.375" style="52" customWidth="1"/>
    <col min="6658" max="6658" width="4.5" style="52" bestFit="1" customWidth="1"/>
    <col min="6659" max="6659" width="27.25" style="52" customWidth="1"/>
    <col min="6660" max="6660" width="17.875" style="52" customWidth="1"/>
    <col min="6661" max="6661" width="19.5" style="52" bestFit="1" customWidth="1"/>
    <col min="6662" max="6673" width="14.5" style="52" customWidth="1"/>
    <col min="6674" max="6676" width="14.25" style="52" bestFit="1" customWidth="1"/>
    <col min="6677" max="6677" width="9" style="52"/>
    <col min="6678" max="6685" width="0" style="52" hidden="1" customWidth="1"/>
    <col min="6686" max="6912" width="9" style="52"/>
    <col min="6913" max="6913" width="4.375" style="52" customWidth="1"/>
    <col min="6914" max="6914" width="4.5" style="52" bestFit="1" customWidth="1"/>
    <col min="6915" max="6915" width="27.25" style="52" customWidth="1"/>
    <col min="6916" max="6916" width="17.875" style="52" customWidth="1"/>
    <col min="6917" max="6917" width="19.5" style="52" bestFit="1" customWidth="1"/>
    <col min="6918" max="6929" width="14.5" style="52" customWidth="1"/>
    <col min="6930" max="6932" width="14.25" style="52" bestFit="1" customWidth="1"/>
    <col min="6933" max="6933" width="9" style="52"/>
    <col min="6934" max="6941" width="0" style="52" hidden="1" customWidth="1"/>
    <col min="6942" max="7168" width="9" style="52"/>
    <col min="7169" max="7169" width="4.375" style="52" customWidth="1"/>
    <col min="7170" max="7170" width="4.5" style="52" bestFit="1" customWidth="1"/>
    <col min="7171" max="7171" width="27.25" style="52" customWidth="1"/>
    <col min="7172" max="7172" width="17.875" style="52" customWidth="1"/>
    <col min="7173" max="7173" width="19.5" style="52" bestFit="1" customWidth="1"/>
    <col min="7174" max="7185" width="14.5" style="52" customWidth="1"/>
    <col min="7186" max="7188" width="14.25" style="52" bestFit="1" customWidth="1"/>
    <col min="7189" max="7189" width="9" style="52"/>
    <col min="7190" max="7197" width="0" style="52" hidden="1" customWidth="1"/>
    <col min="7198" max="7424" width="9" style="52"/>
    <col min="7425" max="7425" width="4.375" style="52" customWidth="1"/>
    <col min="7426" max="7426" width="4.5" style="52" bestFit="1" customWidth="1"/>
    <col min="7427" max="7427" width="27.25" style="52" customWidth="1"/>
    <col min="7428" max="7428" width="17.875" style="52" customWidth="1"/>
    <col min="7429" max="7429" width="19.5" style="52" bestFit="1" customWidth="1"/>
    <col min="7430" max="7441" width="14.5" style="52" customWidth="1"/>
    <col min="7442" max="7444" width="14.25" style="52" bestFit="1" customWidth="1"/>
    <col min="7445" max="7445" width="9" style="52"/>
    <col min="7446" max="7453" width="0" style="52" hidden="1" customWidth="1"/>
    <col min="7454" max="7680" width="9" style="52"/>
    <col min="7681" max="7681" width="4.375" style="52" customWidth="1"/>
    <col min="7682" max="7682" width="4.5" style="52" bestFit="1" customWidth="1"/>
    <col min="7683" max="7683" width="27.25" style="52" customWidth="1"/>
    <col min="7684" max="7684" width="17.875" style="52" customWidth="1"/>
    <col min="7685" max="7685" width="19.5" style="52" bestFit="1" customWidth="1"/>
    <col min="7686" max="7697" width="14.5" style="52" customWidth="1"/>
    <col min="7698" max="7700" width="14.25" style="52" bestFit="1" customWidth="1"/>
    <col min="7701" max="7701" width="9" style="52"/>
    <col min="7702" max="7709" width="0" style="52" hidden="1" customWidth="1"/>
    <col min="7710" max="7936" width="9" style="52"/>
    <col min="7937" max="7937" width="4.375" style="52" customWidth="1"/>
    <col min="7938" max="7938" width="4.5" style="52" bestFit="1" customWidth="1"/>
    <col min="7939" max="7939" width="27.25" style="52" customWidth="1"/>
    <col min="7940" max="7940" width="17.875" style="52" customWidth="1"/>
    <col min="7941" max="7941" width="19.5" style="52" bestFit="1" customWidth="1"/>
    <col min="7942" max="7953" width="14.5" style="52" customWidth="1"/>
    <col min="7954" max="7956" width="14.25" style="52" bestFit="1" customWidth="1"/>
    <col min="7957" max="7957" width="9" style="52"/>
    <col min="7958" max="7965" width="0" style="52" hidden="1" customWidth="1"/>
    <col min="7966" max="8192" width="9" style="52"/>
    <col min="8193" max="8193" width="4.375" style="52" customWidth="1"/>
    <col min="8194" max="8194" width="4.5" style="52" bestFit="1" customWidth="1"/>
    <col min="8195" max="8195" width="27.25" style="52" customWidth="1"/>
    <col min="8196" max="8196" width="17.875" style="52" customWidth="1"/>
    <col min="8197" max="8197" width="19.5" style="52" bestFit="1" customWidth="1"/>
    <col min="8198" max="8209" width="14.5" style="52" customWidth="1"/>
    <col min="8210" max="8212" width="14.25" style="52" bestFit="1" customWidth="1"/>
    <col min="8213" max="8213" width="9" style="52"/>
    <col min="8214" max="8221" width="0" style="52" hidden="1" customWidth="1"/>
    <col min="8222" max="8448" width="9" style="52"/>
    <col min="8449" max="8449" width="4.375" style="52" customWidth="1"/>
    <col min="8450" max="8450" width="4.5" style="52" bestFit="1" customWidth="1"/>
    <col min="8451" max="8451" width="27.25" style="52" customWidth="1"/>
    <col min="8452" max="8452" width="17.875" style="52" customWidth="1"/>
    <col min="8453" max="8453" width="19.5" style="52" bestFit="1" customWidth="1"/>
    <col min="8454" max="8465" width="14.5" style="52" customWidth="1"/>
    <col min="8466" max="8468" width="14.25" style="52" bestFit="1" customWidth="1"/>
    <col min="8469" max="8469" width="9" style="52"/>
    <col min="8470" max="8477" width="0" style="52" hidden="1" customWidth="1"/>
    <col min="8478" max="8704" width="9" style="52"/>
    <col min="8705" max="8705" width="4.375" style="52" customWidth="1"/>
    <col min="8706" max="8706" width="4.5" style="52" bestFit="1" customWidth="1"/>
    <col min="8707" max="8707" width="27.25" style="52" customWidth="1"/>
    <col min="8708" max="8708" width="17.875" style="52" customWidth="1"/>
    <col min="8709" max="8709" width="19.5" style="52" bestFit="1" customWidth="1"/>
    <col min="8710" max="8721" width="14.5" style="52" customWidth="1"/>
    <col min="8722" max="8724" width="14.25" style="52" bestFit="1" customWidth="1"/>
    <col min="8725" max="8725" width="9" style="52"/>
    <col min="8726" max="8733" width="0" style="52" hidden="1" customWidth="1"/>
    <col min="8734" max="8960" width="9" style="52"/>
    <col min="8961" max="8961" width="4.375" style="52" customWidth="1"/>
    <col min="8962" max="8962" width="4.5" style="52" bestFit="1" customWidth="1"/>
    <col min="8963" max="8963" width="27.25" style="52" customWidth="1"/>
    <col min="8964" max="8964" width="17.875" style="52" customWidth="1"/>
    <col min="8965" max="8965" width="19.5" style="52" bestFit="1" customWidth="1"/>
    <col min="8966" max="8977" width="14.5" style="52" customWidth="1"/>
    <col min="8978" max="8980" width="14.25" style="52" bestFit="1" customWidth="1"/>
    <col min="8981" max="8981" width="9" style="52"/>
    <col min="8982" max="8989" width="0" style="52" hidden="1" customWidth="1"/>
    <col min="8990" max="9216" width="9" style="52"/>
    <col min="9217" max="9217" width="4.375" style="52" customWidth="1"/>
    <col min="9218" max="9218" width="4.5" style="52" bestFit="1" customWidth="1"/>
    <col min="9219" max="9219" width="27.25" style="52" customWidth="1"/>
    <col min="9220" max="9220" width="17.875" style="52" customWidth="1"/>
    <col min="9221" max="9221" width="19.5" style="52" bestFit="1" customWidth="1"/>
    <col min="9222" max="9233" width="14.5" style="52" customWidth="1"/>
    <col min="9234" max="9236" width="14.25" style="52" bestFit="1" customWidth="1"/>
    <col min="9237" max="9237" width="9" style="52"/>
    <col min="9238" max="9245" width="0" style="52" hidden="1" customWidth="1"/>
    <col min="9246" max="9472" width="9" style="52"/>
    <col min="9473" max="9473" width="4.375" style="52" customWidth="1"/>
    <col min="9474" max="9474" width="4.5" style="52" bestFit="1" customWidth="1"/>
    <col min="9475" max="9475" width="27.25" style="52" customWidth="1"/>
    <col min="9476" max="9476" width="17.875" style="52" customWidth="1"/>
    <col min="9477" max="9477" width="19.5" style="52" bestFit="1" customWidth="1"/>
    <col min="9478" max="9489" width="14.5" style="52" customWidth="1"/>
    <col min="9490" max="9492" width="14.25" style="52" bestFit="1" customWidth="1"/>
    <col min="9493" max="9493" width="9" style="52"/>
    <col min="9494" max="9501" width="0" style="52" hidden="1" customWidth="1"/>
    <col min="9502" max="9728" width="9" style="52"/>
    <col min="9729" max="9729" width="4.375" style="52" customWidth="1"/>
    <col min="9730" max="9730" width="4.5" style="52" bestFit="1" customWidth="1"/>
    <col min="9731" max="9731" width="27.25" style="52" customWidth="1"/>
    <col min="9732" max="9732" width="17.875" style="52" customWidth="1"/>
    <col min="9733" max="9733" width="19.5" style="52" bestFit="1" customWidth="1"/>
    <col min="9734" max="9745" width="14.5" style="52" customWidth="1"/>
    <col min="9746" max="9748" width="14.25" style="52" bestFit="1" customWidth="1"/>
    <col min="9749" max="9749" width="9" style="52"/>
    <col min="9750" max="9757" width="0" style="52" hidden="1" customWidth="1"/>
    <col min="9758" max="9984" width="9" style="52"/>
    <col min="9985" max="9985" width="4.375" style="52" customWidth="1"/>
    <col min="9986" max="9986" width="4.5" style="52" bestFit="1" customWidth="1"/>
    <col min="9987" max="9987" width="27.25" style="52" customWidth="1"/>
    <col min="9988" max="9988" width="17.875" style="52" customWidth="1"/>
    <col min="9989" max="9989" width="19.5" style="52" bestFit="1" customWidth="1"/>
    <col min="9990" max="10001" width="14.5" style="52" customWidth="1"/>
    <col min="10002" max="10004" width="14.25" style="52" bestFit="1" customWidth="1"/>
    <col min="10005" max="10005" width="9" style="52"/>
    <col min="10006" max="10013" width="0" style="52" hidden="1" customWidth="1"/>
    <col min="10014" max="10240" width="9" style="52"/>
    <col min="10241" max="10241" width="4.375" style="52" customWidth="1"/>
    <col min="10242" max="10242" width="4.5" style="52" bestFit="1" customWidth="1"/>
    <col min="10243" max="10243" width="27.25" style="52" customWidth="1"/>
    <col min="10244" max="10244" width="17.875" style="52" customWidth="1"/>
    <col min="10245" max="10245" width="19.5" style="52" bestFit="1" customWidth="1"/>
    <col min="10246" max="10257" width="14.5" style="52" customWidth="1"/>
    <col min="10258" max="10260" width="14.25" style="52" bestFit="1" customWidth="1"/>
    <col min="10261" max="10261" width="9" style="52"/>
    <col min="10262" max="10269" width="0" style="52" hidden="1" customWidth="1"/>
    <col min="10270" max="10496" width="9" style="52"/>
    <col min="10497" max="10497" width="4.375" style="52" customWidth="1"/>
    <col min="10498" max="10498" width="4.5" style="52" bestFit="1" customWidth="1"/>
    <col min="10499" max="10499" width="27.25" style="52" customWidth="1"/>
    <col min="10500" max="10500" width="17.875" style="52" customWidth="1"/>
    <col min="10501" max="10501" width="19.5" style="52" bestFit="1" customWidth="1"/>
    <col min="10502" max="10513" width="14.5" style="52" customWidth="1"/>
    <col min="10514" max="10516" width="14.25" style="52" bestFit="1" customWidth="1"/>
    <col min="10517" max="10517" width="9" style="52"/>
    <col min="10518" max="10525" width="0" style="52" hidden="1" customWidth="1"/>
    <col min="10526" max="10752" width="9" style="52"/>
    <col min="10753" max="10753" width="4.375" style="52" customWidth="1"/>
    <col min="10754" max="10754" width="4.5" style="52" bestFit="1" customWidth="1"/>
    <col min="10755" max="10755" width="27.25" style="52" customWidth="1"/>
    <col min="10756" max="10756" width="17.875" style="52" customWidth="1"/>
    <col min="10757" max="10757" width="19.5" style="52" bestFit="1" customWidth="1"/>
    <col min="10758" max="10769" width="14.5" style="52" customWidth="1"/>
    <col min="10770" max="10772" width="14.25" style="52" bestFit="1" customWidth="1"/>
    <col min="10773" max="10773" width="9" style="52"/>
    <col min="10774" max="10781" width="0" style="52" hidden="1" customWidth="1"/>
    <col min="10782" max="11008" width="9" style="52"/>
    <col min="11009" max="11009" width="4.375" style="52" customWidth="1"/>
    <col min="11010" max="11010" width="4.5" style="52" bestFit="1" customWidth="1"/>
    <col min="11011" max="11011" width="27.25" style="52" customWidth="1"/>
    <col min="11012" max="11012" width="17.875" style="52" customWidth="1"/>
    <col min="11013" max="11013" width="19.5" style="52" bestFit="1" customWidth="1"/>
    <col min="11014" max="11025" width="14.5" style="52" customWidth="1"/>
    <col min="11026" max="11028" width="14.25" style="52" bestFit="1" customWidth="1"/>
    <col min="11029" max="11029" width="9" style="52"/>
    <col min="11030" max="11037" width="0" style="52" hidden="1" customWidth="1"/>
    <col min="11038" max="11264" width="9" style="52"/>
    <col min="11265" max="11265" width="4.375" style="52" customWidth="1"/>
    <col min="11266" max="11266" width="4.5" style="52" bestFit="1" customWidth="1"/>
    <col min="11267" max="11267" width="27.25" style="52" customWidth="1"/>
    <col min="11268" max="11268" width="17.875" style="52" customWidth="1"/>
    <col min="11269" max="11269" width="19.5" style="52" bestFit="1" customWidth="1"/>
    <col min="11270" max="11281" width="14.5" style="52" customWidth="1"/>
    <col min="11282" max="11284" width="14.25" style="52" bestFit="1" customWidth="1"/>
    <col min="11285" max="11285" width="9" style="52"/>
    <col min="11286" max="11293" width="0" style="52" hidden="1" customWidth="1"/>
    <col min="11294" max="11520" width="9" style="52"/>
    <col min="11521" max="11521" width="4.375" style="52" customWidth="1"/>
    <col min="11522" max="11522" width="4.5" style="52" bestFit="1" customWidth="1"/>
    <col min="11523" max="11523" width="27.25" style="52" customWidth="1"/>
    <col min="11524" max="11524" width="17.875" style="52" customWidth="1"/>
    <col min="11525" max="11525" width="19.5" style="52" bestFit="1" customWidth="1"/>
    <col min="11526" max="11537" width="14.5" style="52" customWidth="1"/>
    <col min="11538" max="11540" width="14.25" style="52" bestFit="1" customWidth="1"/>
    <col min="11541" max="11541" width="9" style="52"/>
    <col min="11542" max="11549" width="0" style="52" hidden="1" customWidth="1"/>
    <col min="11550" max="11776" width="9" style="52"/>
    <col min="11777" max="11777" width="4.375" style="52" customWidth="1"/>
    <col min="11778" max="11778" width="4.5" style="52" bestFit="1" customWidth="1"/>
    <col min="11779" max="11779" width="27.25" style="52" customWidth="1"/>
    <col min="11780" max="11780" width="17.875" style="52" customWidth="1"/>
    <col min="11781" max="11781" width="19.5" style="52" bestFit="1" customWidth="1"/>
    <col min="11782" max="11793" width="14.5" style="52" customWidth="1"/>
    <col min="11794" max="11796" width="14.25" style="52" bestFit="1" customWidth="1"/>
    <col min="11797" max="11797" width="9" style="52"/>
    <col min="11798" max="11805" width="0" style="52" hidden="1" customWidth="1"/>
    <col min="11806" max="12032" width="9" style="52"/>
    <col min="12033" max="12033" width="4.375" style="52" customWidth="1"/>
    <col min="12034" max="12034" width="4.5" style="52" bestFit="1" customWidth="1"/>
    <col min="12035" max="12035" width="27.25" style="52" customWidth="1"/>
    <col min="12036" max="12036" width="17.875" style="52" customWidth="1"/>
    <col min="12037" max="12037" width="19.5" style="52" bestFit="1" customWidth="1"/>
    <col min="12038" max="12049" width="14.5" style="52" customWidth="1"/>
    <col min="12050" max="12052" width="14.25" style="52" bestFit="1" customWidth="1"/>
    <col min="12053" max="12053" width="9" style="52"/>
    <col min="12054" max="12061" width="0" style="52" hidden="1" customWidth="1"/>
    <col min="12062" max="12288" width="9" style="52"/>
    <col min="12289" max="12289" width="4.375" style="52" customWidth="1"/>
    <col min="12290" max="12290" width="4.5" style="52" bestFit="1" customWidth="1"/>
    <col min="12291" max="12291" width="27.25" style="52" customWidth="1"/>
    <col min="12292" max="12292" width="17.875" style="52" customWidth="1"/>
    <col min="12293" max="12293" width="19.5" style="52" bestFit="1" customWidth="1"/>
    <col min="12294" max="12305" width="14.5" style="52" customWidth="1"/>
    <col min="12306" max="12308" width="14.25" style="52" bestFit="1" customWidth="1"/>
    <col min="12309" max="12309" width="9" style="52"/>
    <col min="12310" max="12317" width="0" style="52" hidden="1" customWidth="1"/>
    <col min="12318" max="12544" width="9" style="52"/>
    <col min="12545" max="12545" width="4.375" style="52" customWidth="1"/>
    <col min="12546" max="12546" width="4.5" style="52" bestFit="1" customWidth="1"/>
    <col min="12547" max="12547" width="27.25" style="52" customWidth="1"/>
    <col min="12548" max="12548" width="17.875" style="52" customWidth="1"/>
    <col min="12549" max="12549" width="19.5" style="52" bestFit="1" customWidth="1"/>
    <col min="12550" max="12561" width="14.5" style="52" customWidth="1"/>
    <col min="12562" max="12564" width="14.25" style="52" bestFit="1" customWidth="1"/>
    <col min="12565" max="12565" width="9" style="52"/>
    <col min="12566" max="12573" width="0" style="52" hidden="1" customWidth="1"/>
    <col min="12574" max="12800" width="9" style="52"/>
    <col min="12801" max="12801" width="4.375" style="52" customWidth="1"/>
    <col min="12802" max="12802" width="4.5" style="52" bestFit="1" customWidth="1"/>
    <col min="12803" max="12803" width="27.25" style="52" customWidth="1"/>
    <col min="12804" max="12804" width="17.875" style="52" customWidth="1"/>
    <col min="12805" max="12805" width="19.5" style="52" bestFit="1" customWidth="1"/>
    <col min="12806" max="12817" width="14.5" style="52" customWidth="1"/>
    <col min="12818" max="12820" width="14.25" style="52" bestFit="1" customWidth="1"/>
    <col min="12821" max="12821" width="9" style="52"/>
    <col min="12822" max="12829" width="0" style="52" hidden="1" customWidth="1"/>
    <col min="12830" max="13056" width="9" style="52"/>
    <col min="13057" max="13057" width="4.375" style="52" customWidth="1"/>
    <col min="13058" max="13058" width="4.5" style="52" bestFit="1" customWidth="1"/>
    <col min="13059" max="13059" width="27.25" style="52" customWidth="1"/>
    <col min="13060" max="13060" width="17.875" style="52" customWidth="1"/>
    <col min="13061" max="13061" width="19.5" style="52" bestFit="1" customWidth="1"/>
    <col min="13062" max="13073" width="14.5" style="52" customWidth="1"/>
    <col min="13074" max="13076" width="14.25" style="52" bestFit="1" customWidth="1"/>
    <col min="13077" max="13077" width="9" style="52"/>
    <col min="13078" max="13085" width="0" style="52" hidden="1" customWidth="1"/>
    <col min="13086" max="13312" width="9" style="52"/>
    <col min="13313" max="13313" width="4.375" style="52" customWidth="1"/>
    <col min="13314" max="13314" width="4.5" style="52" bestFit="1" customWidth="1"/>
    <col min="13315" max="13315" width="27.25" style="52" customWidth="1"/>
    <col min="13316" max="13316" width="17.875" style="52" customWidth="1"/>
    <col min="13317" max="13317" width="19.5" style="52" bestFit="1" customWidth="1"/>
    <col min="13318" max="13329" width="14.5" style="52" customWidth="1"/>
    <col min="13330" max="13332" width="14.25" style="52" bestFit="1" customWidth="1"/>
    <col min="13333" max="13333" width="9" style="52"/>
    <col min="13334" max="13341" width="0" style="52" hidden="1" customWidth="1"/>
    <col min="13342" max="13568" width="9" style="52"/>
    <col min="13569" max="13569" width="4.375" style="52" customWidth="1"/>
    <col min="13570" max="13570" width="4.5" style="52" bestFit="1" customWidth="1"/>
    <col min="13571" max="13571" width="27.25" style="52" customWidth="1"/>
    <col min="13572" max="13572" width="17.875" style="52" customWidth="1"/>
    <col min="13573" max="13573" width="19.5" style="52" bestFit="1" customWidth="1"/>
    <col min="13574" max="13585" width="14.5" style="52" customWidth="1"/>
    <col min="13586" max="13588" width="14.25" style="52" bestFit="1" customWidth="1"/>
    <col min="13589" max="13589" width="9" style="52"/>
    <col min="13590" max="13597" width="0" style="52" hidden="1" customWidth="1"/>
    <col min="13598" max="13824" width="9" style="52"/>
    <col min="13825" max="13825" width="4.375" style="52" customWidth="1"/>
    <col min="13826" max="13826" width="4.5" style="52" bestFit="1" customWidth="1"/>
    <col min="13827" max="13827" width="27.25" style="52" customWidth="1"/>
    <col min="13828" max="13828" width="17.875" style="52" customWidth="1"/>
    <col min="13829" max="13829" width="19.5" style="52" bestFit="1" customWidth="1"/>
    <col min="13830" max="13841" width="14.5" style="52" customWidth="1"/>
    <col min="13842" max="13844" width="14.25" style="52" bestFit="1" customWidth="1"/>
    <col min="13845" max="13845" width="9" style="52"/>
    <col min="13846" max="13853" width="0" style="52" hidden="1" customWidth="1"/>
    <col min="13854" max="14080" width="9" style="52"/>
    <col min="14081" max="14081" width="4.375" style="52" customWidth="1"/>
    <col min="14082" max="14082" width="4.5" style="52" bestFit="1" customWidth="1"/>
    <col min="14083" max="14083" width="27.25" style="52" customWidth="1"/>
    <col min="14084" max="14084" width="17.875" style="52" customWidth="1"/>
    <col min="14085" max="14085" width="19.5" style="52" bestFit="1" customWidth="1"/>
    <col min="14086" max="14097" width="14.5" style="52" customWidth="1"/>
    <col min="14098" max="14100" width="14.25" style="52" bestFit="1" customWidth="1"/>
    <col min="14101" max="14101" width="9" style="52"/>
    <col min="14102" max="14109" width="0" style="52" hidden="1" customWidth="1"/>
    <col min="14110" max="14336" width="9" style="52"/>
    <col min="14337" max="14337" width="4.375" style="52" customWidth="1"/>
    <col min="14338" max="14338" width="4.5" style="52" bestFit="1" customWidth="1"/>
    <col min="14339" max="14339" width="27.25" style="52" customWidth="1"/>
    <col min="14340" max="14340" width="17.875" style="52" customWidth="1"/>
    <col min="14341" max="14341" width="19.5" style="52" bestFit="1" customWidth="1"/>
    <col min="14342" max="14353" width="14.5" style="52" customWidth="1"/>
    <col min="14354" max="14356" width="14.25" style="52" bestFit="1" customWidth="1"/>
    <col min="14357" max="14357" width="9" style="52"/>
    <col min="14358" max="14365" width="0" style="52" hidden="1" customWidth="1"/>
    <col min="14366" max="14592" width="9" style="52"/>
    <col min="14593" max="14593" width="4.375" style="52" customWidth="1"/>
    <col min="14594" max="14594" width="4.5" style="52" bestFit="1" customWidth="1"/>
    <col min="14595" max="14595" width="27.25" style="52" customWidth="1"/>
    <col min="14596" max="14596" width="17.875" style="52" customWidth="1"/>
    <col min="14597" max="14597" width="19.5" style="52" bestFit="1" customWidth="1"/>
    <col min="14598" max="14609" width="14.5" style="52" customWidth="1"/>
    <col min="14610" max="14612" width="14.25" style="52" bestFit="1" customWidth="1"/>
    <col min="14613" max="14613" width="9" style="52"/>
    <col min="14614" max="14621" width="0" style="52" hidden="1" customWidth="1"/>
    <col min="14622" max="14848" width="9" style="52"/>
    <col min="14849" max="14849" width="4.375" style="52" customWidth="1"/>
    <col min="14850" max="14850" width="4.5" style="52" bestFit="1" customWidth="1"/>
    <col min="14851" max="14851" width="27.25" style="52" customWidth="1"/>
    <col min="14852" max="14852" width="17.875" style="52" customWidth="1"/>
    <col min="14853" max="14853" width="19.5" style="52" bestFit="1" customWidth="1"/>
    <col min="14854" max="14865" width="14.5" style="52" customWidth="1"/>
    <col min="14866" max="14868" width="14.25" style="52" bestFit="1" customWidth="1"/>
    <col min="14869" max="14869" width="9" style="52"/>
    <col min="14870" max="14877" width="0" style="52" hidden="1" customWidth="1"/>
    <col min="14878" max="15104" width="9" style="52"/>
    <col min="15105" max="15105" width="4.375" style="52" customWidth="1"/>
    <col min="15106" max="15106" width="4.5" style="52" bestFit="1" customWidth="1"/>
    <col min="15107" max="15107" width="27.25" style="52" customWidth="1"/>
    <col min="15108" max="15108" width="17.875" style="52" customWidth="1"/>
    <col min="15109" max="15109" width="19.5" style="52" bestFit="1" customWidth="1"/>
    <col min="15110" max="15121" width="14.5" style="52" customWidth="1"/>
    <col min="15122" max="15124" width="14.25" style="52" bestFit="1" customWidth="1"/>
    <col min="15125" max="15125" width="9" style="52"/>
    <col min="15126" max="15133" width="0" style="52" hidden="1" customWidth="1"/>
    <col min="15134" max="15360" width="9" style="52"/>
    <col min="15361" max="15361" width="4.375" style="52" customWidth="1"/>
    <col min="15362" max="15362" width="4.5" style="52" bestFit="1" customWidth="1"/>
    <col min="15363" max="15363" width="27.25" style="52" customWidth="1"/>
    <col min="15364" max="15364" width="17.875" style="52" customWidth="1"/>
    <col min="15365" max="15365" width="19.5" style="52" bestFit="1" customWidth="1"/>
    <col min="15366" max="15377" width="14.5" style="52" customWidth="1"/>
    <col min="15378" max="15380" width="14.25" style="52" bestFit="1" customWidth="1"/>
    <col min="15381" max="15381" width="9" style="52"/>
    <col min="15382" max="15389" width="0" style="52" hidden="1" customWidth="1"/>
    <col min="15390" max="15616" width="9" style="52"/>
    <col min="15617" max="15617" width="4.375" style="52" customWidth="1"/>
    <col min="15618" max="15618" width="4.5" style="52" bestFit="1" customWidth="1"/>
    <col min="15619" max="15619" width="27.25" style="52" customWidth="1"/>
    <col min="15620" max="15620" width="17.875" style="52" customWidth="1"/>
    <col min="15621" max="15621" width="19.5" style="52" bestFit="1" customWidth="1"/>
    <col min="15622" max="15633" width="14.5" style="52" customWidth="1"/>
    <col min="15634" max="15636" width="14.25" style="52" bestFit="1" customWidth="1"/>
    <col min="15637" max="15637" width="9" style="52"/>
    <col min="15638" max="15645" width="0" style="52" hidden="1" customWidth="1"/>
    <col min="15646" max="15872" width="9" style="52"/>
    <col min="15873" max="15873" width="4.375" style="52" customWidth="1"/>
    <col min="15874" max="15874" width="4.5" style="52" bestFit="1" customWidth="1"/>
    <col min="15875" max="15875" width="27.25" style="52" customWidth="1"/>
    <col min="15876" max="15876" width="17.875" style="52" customWidth="1"/>
    <col min="15877" max="15877" width="19.5" style="52" bestFit="1" customWidth="1"/>
    <col min="15878" max="15889" width="14.5" style="52" customWidth="1"/>
    <col min="15890" max="15892" width="14.25" style="52" bestFit="1" customWidth="1"/>
    <col min="15893" max="15893" width="9" style="52"/>
    <col min="15894" max="15901" width="0" style="52" hidden="1" customWidth="1"/>
    <col min="15902" max="16128" width="9" style="52"/>
    <col min="16129" max="16129" width="4.375" style="52" customWidth="1"/>
    <col min="16130" max="16130" width="4.5" style="52" bestFit="1" customWidth="1"/>
    <col min="16131" max="16131" width="27.25" style="52" customWidth="1"/>
    <col min="16132" max="16132" width="17.875" style="52" customWidth="1"/>
    <col min="16133" max="16133" width="19.5" style="52" bestFit="1" customWidth="1"/>
    <col min="16134" max="16145" width="14.5" style="52" customWidth="1"/>
    <col min="16146" max="16148" width="14.25" style="52" bestFit="1" customWidth="1"/>
    <col min="16149" max="16149" width="9" style="52"/>
    <col min="16150" max="16157" width="0" style="52" hidden="1" customWidth="1"/>
    <col min="16158" max="16384" width="9" style="52"/>
  </cols>
  <sheetData>
    <row r="1" spans="1:29" ht="28.5" customHeight="1" thickBot="1" x14ac:dyDescent="0.35">
      <c r="B1" s="47" t="s">
        <v>250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9" x14ac:dyDescent="0.15">
      <c r="B2" s="53" t="s">
        <v>0</v>
      </c>
      <c r="C2" s="54"/>
      <c r="D2" s="54" t="s">
        <v>1</v>
      </c>
      <c r="E2" s="55" t="s">
        <v>2</v>
      </c>
      <c r="F2" s="48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  <c r="P2" s="45" t="s">
        <v>13</v>
      </c>
      <c r="Q2" s="43" t="s">
        <v>14</v>
      </c>
      <c r="R2" s="43" t="s">
        <v>15</v>
      </c>
      <c r="S2" s="43" t="s">
        <v>16</v>
      </c>
      <c r="T2" s="50" t="s">
        <v>17</v>
      </c>
    </row>
    <row r="3" spans="1:29" x14ac:dyDescent="0.15">
      <c r="B3" s="56"/>
      <c r="C3" s="57"/>
      <c r="D3" s="57"/>
      <c r="E3" s="58"/>
      <c r="F3" s="49"/>
      <c r="G3" s="46"/>
      <c r="H3" s="46"/>
      <c r="I3" s="46"/>
      <c r="J3" s="46"/>
      <c r="K3" s="46"/>
      <c r="L3" s="46"/>
      <c r="M3" s="46"/>
      <c r="N3" s="46"/>
      <c r="O3" s="46"/>
      <c r="P3" s="46"/>
      <c r="Q3" s="44"/>
      <c r="R3" s="44"/>
      <c r="S3" s="44"/>
      <c r="T3" s="51"/>
    </row>
    <row r="4" spans="1:29" x14ac:dyDescent="0.15">
      <c r="B4" s="59" t="s">
        <v>18</v>
      </c>
      <c r="C4" s="60"/>
      <c r="D4" s="61" t="s">
        <v>19</v>
      </c>
      <c r="E4" s="62" t="s">
        <v>19</v>
      </c>
      <c r="F4" s="63">
        <v>44671</v>
      </c>
      <c r="G4" s="64">
        <v>44699</v>
      </c>
      <c r="H4" s="64">
        <v>44727</v>
      </c>
      <c r="I4" s="64">
        <v>44756</v>
      </c>
      <c r="J4" s="64">
        <v>44790</v>
      </c>
      <c r="K4" s="64">
        <v>44825</v>
      </c>
      <c r="L4" s="64">
        <v>44853</v>
      </c>
      <c r="M4" s="64">
        <v>44881</v>
      </c>
      <c r="N4" s="64">
        <v>44916</v>
      </c>
      <c r="O4" s="64">
        <v>44944</v>
      </c>
      <c r="P4" s="64">
        <v>44972</v>
      </c>
      <c r="Q4" s="65">
        <v>44993</v>
      </c>
      <c r="R4" s="66"/>
      <c r="S4" s="67"/>
      <c r="T4" s="67"/>
    </row>
    <row r="5" spans="1:29" x14ac:dyDescent="0.15">
      <c r="B5" s="59" t="s">
        <v>20</v>
      </c>
      <c r="C5" s="60"/>
      <c r="D5" s="61" t="s">
        <v>19</v>
      </c>
      <c r="E5" s="62" t="s">
        <v>19</v>
      </c>
      <c r="F5" s="68">
        <v>15.5</v>
      </c>
      <c r="G5" s="69">
        <v>17</v>
      </c>
      <c r="H5" s="69">
        <v>20</v>
      </c>
      <c r="I5" s="69">
        <v>27.5</v>
      </c>
      <c r="J5" s="69">
        <v>29</v>
      </c>
      <c r="K5" s="69">
        <v>26</v>
      </c>
      <c r="L5" s="69">
        <v>19</v>
      </c>
      <c r="M5" s="69">
        <v>17</v>
      </c>
      <c r="N5" s="69">
        <v>10.5</v>
      </c>
      <c r="O5" s="69">
        <v>9</v>
      </c>
      <c r="P5" s="69">
        <v>10</v>
      </c>
      <c r="Q5" s="70">
        <v>11.5</v>
      </c>
      <c r="R5" s="71">
        <f>MIN(F5:Q5)</f>
        <v>9</v>
      </c>
      <c r="S5" s="72">
        <f>MAX(F5:Q5)</f>
        <v>29</v>
      </c>
      <c r="T5" s="72">
        <f>AVERAGE(F5:Q5)</f>
        <v>17.666666666666668</v>
      </c>
    </row>
    <row r="6" spans="1:29" ht="14.25" thickBot="1" x14ac:dyDescent="0.2">
      <c r="B6" s="73" t="s">
        <v>21</v>
      </c>
      <c r="C6" s="74"/>
      <c r="D6" s="75" t="s">
        <v>19</v>
      </c>
      <c r="E6" s="76" t="s">
        <v>19</v>
      </c>
      <c r="F6" s="77">
        <v>16</v>
      </c>
      <c r="G6" s="78">
        <v>20.5</v>
      </c>
      <c r="H6" s="78">
        <v>21.5</v>
      </c>
      <c r="I6" s="78">
        <v>28.5</v>
      </c>
      <c r="J6" s="78">
        <v>27.5</v>
      </c>
      <c r="K6" s="78">
        <v>25</v>
      </c>
      <c r="L6" s="78">
        <v>13</v>
      </c>
      <c r="M6" s="78">
        <v>12</v>
      </c>
      <c r="N6" s="78">
        <v>6.5</v>
      </c>
      <c r="O6" s="78">
        <v>11</v>
      </c>
      <c r="P6" s="78">
        <v>9</v>
      </c>
      <c r="Q6" s="79">
        <v>12</v>
      </c>
      <c r="R6" s="80">
        <f>MIN(F6:Q6)</f>
        <v>6.5</v>
      </c>
      <c r="S6" s="81">
        <f>MAX(F6:Q6)</f>
        <v>28.5</v>
      </c>
      <c r="T6" s="81">
        <f>AVERAGE(F6:Q6)</f>
        <v>16.875</v>
      </c>
    </row>
    <row r="7" spans="1:29" ht="14.25" thickTop="1" x14ac:dyDescent="0.15">
      <c r="A7" s="82"/>
      <c r="B7" s="83">
        <v>1</v>
      </c>
      <c r="C7" s="84" t="s">
        <v>22</v>
      </c>
      <c r="D7" s="1" t="s">
        <v>23</v>
      </c>
      <c r="E7" s="85" t="s">
        <v>24</v>
      </c>
      <c r="F7" s="86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8">
        <v>0</v>
      </c>
      <c r="M7" s="87">
        <v>0</v>
      </c>
      <c r="N7" s="87">
        <v>0</v>
      </c>
      <c r="O7" s="87">
        <v>0</v>
      </c>
      <c r="P7" s="87">
        <v>0</v>
      </c>
      <c r="Q7" s="89">
        <v>0</v>
      </c>
      <c r="R7" s="90">
        <f>IF(U7=1,"",IF(W7&gt;0,V7,IF(Y7&gt;0,Z7,"")))</f>
        <v>0</v>
      </c>
      <c r="S7" s="91">
        <f t="shared" ref="S7:S58" si="0">IF(U7=1,"",IF(X7=12,"",IF(W7+X7=12,V7,AA7)))</f>
        <v>0</v>
      </c>
      <c r="T7" s="92">
        <f t="shared" ref="T7:T58" si="1">IF(R66&gt;AC7,R66,V7)</f>
        <v>0</v>
      </c>
      <c r="V7" s="52">
        <v>0</v>
      </c>
      <c r="W7" s="52">
        <f t="shared" ref="W7:W58" si="2">COUNTIF(F7:Q7,V7)</f>
        <v>12</v>
      </c>
      <c r="X7" s="52">
        <f t="shared" ref="X7:X58" si="3">COUNTIF(F7:Q7,"")</f>
        <v>0</v>
      </c>
      <c r="Y7" s="52">
        <f t="shared" ref="Y7:Y58" si="4">12-(W7+X7)</f>
        <v>0</v>
      </c>
      <c r="Z7" s="52">
        <f t="shared" ref="Z7:Z58" si="5">MIN(F7:Q7)</f>
        <v>0</v>
      </c>
      <c r="AA7" s="52">
        <f t="shared" ref="AA7:AA58" si="6">MAX(F7:Q7)</f>
        <v>0</v>
      </c>
      <c r="AC7" s="52">
        <v>0</v>
      </c>
    </row>
    <row r="8" spans="1:29" x14ac:dyDescent="0.15">
      <c r="A8" s="82"/>
      <c r="B8" s="93">
        <v>2</v>
      </c>
      <c r="C8" s="94" t="s">
        <v>25</v>
      </c>
      <c r="D8" s="2" t="s">
        <v>26</v>
      </c>
      <c r="E8" s="95" t="s">
        <v>27</v>
      </c>
      <c r="F8" s="96" t="s">
        <v>244</v>
      </c>
      <c r="G8" s="97" t="s">
        <v>244</v>
      </c>
      <c r="H8" s="97" t="s">
        <v>244</v>
      </c>
      <c r="I8" s="97" t="s">
        <v>244</v>
      </c>
      <c r="J8" s="97" t="s">
        <v>244</v>
      </c>
      <c r="K8" s="97" t="s">
        <v>244</v>
      </c>
      <c r="L8" s="97" t="s">
        <v>244</v>
      </c>
      <c r="M8" s="97" t="s">
        <v>244</v>
      </c>
      <c r="N8" s="97" t="s">
        <v>244</v>
      </c>
      <c r="O8" s="97" t="s">
        <v>244</v>
      </c>
      <c r="P8" s="97" t="s">
        <v>244</v>
      </c>
      <c r="Q8" s="98" t="s">
        <v>244</v>
      </c>
      <c r="R8" s="99" t="str">
        <f t="shared" ref="R8:R58" si="7">IF(U8=1,"",IF(W8&gt;0,V8,IF(Y8&gt;0,Z8,"")))</f>
        <v>不検出</v>
      </c>
      <c r="S8" s="100" t="str">
        <f t="shared" si="0"/>
        <v>不検出</v>
      </c>
      <c r="T8" s="101"/>
      <c r="V8" s="52" t="s">
        <v>28</v>
      </c>
      <c r="W8" s="52">
        <f t="shared" si="2"/>
        <v>12</v>
      </c>
      <c r="X8" s="52">
        <f t="shared" si="3"/>
        <v>0</v>
      </c>
      <c r="Y8" s="52">
        <f t="shared" si="4"/>
        <v>0</v>
      </c>
      <c r="Z8" s="52">
        <f t="shared" si="5"/>
        <v>0</v>
      </c>
      <c r="AA8" s="52">
        <f t="shared" si="6"/>
        <v>0</v>
      </c>
      <c r="AC8" s="52" t="s">
        <v>28</v>
      </c>
    </row>
    <row r="9" spans="1:29" x14ac:dyDescent="0.15">
      <c r="A9" s="82"/>
      <c r="B9" s="93">
        <v>3</v>
      </c>
      <c r="C9" s="102" t="s">
        <v>29</v>
      </c>
      <c r="D9" s="3" t="s">
        <v>30</v>
      </c>
      <c r="E9" s="103" t="s">
        <v>31</v>
      </c>
      <c r="F9" s="104"/>
      <c r="G9" s="105"/>
      <c r="H9" s="105" t="s">
        <v>32</v>
      </c>
      <c r="I9" s="105"/>
      <c r="J9" s="105"/>
      <c r="K9" s="105" t="s">
        <v>32</v>
      </c>
      <c r="L9" s="105"/>
      <c r="M9" s="105"/>
      <c r="N9" s="105" t="s">
        <v>32</v>
      </c>
      <c r="O9" s="105"/>
      <c r="P9" s="105"/>
      <c r="Q9" s="106" t="s">
        <v>32</v>
      </c>
      <c r="R9" s="107" t="str">
        <f t="shared" si="7"/>
        <v>0.0003未満</v>
      </c>
      <c r="S9" s="108" t="str">
        <f t="shared" si="0"/>
        <v>0.0003未満</v>
      </c>
      <c r="T9" s="109" t="str">
        <f t="shared" si="1"/>
        <v>0.0003未満</v>
      </c>
      <c r="V9" s="52" t="s">
        <v>32</v>
      </c>
      <c r="W9" s="52">
        <f t="shared" si="2"/>
        <v>4</v>
      </c>
      <c r="X9" s="52">
        <f t="shared" si="3"/>
        <v>8</v>
      </c>
      <c r="Y9" s="52">
        <f t="shared" si="4"/>
        <v>0</v>
      </c>
      <c r="Z9" s="52">
        <f t="shared" si="5"/>
        <v>0</v>
      </c>
      <c r="AA9" s="52">
        <f t="shared" si="6"/>
        <v>0</v>
      </c>
      <c r="AC9" s="52">
        <v>2.9999999999999997E-4</v>
      </c>
    </row>
    <row r="10" spans="1:29" x14ac:dyDescent="0.15">
      <c r="A10" s="82"/>
      <c r="B10" s="93">
        <v>4</v>
      </c>
      <c r="C10" s="94" t="s">
        <v>33</v>
      </c>
      <c r="D10" s="2" t="s">
        <v>34</v>
      </c>
      <c r="E10" s="95" t="s">
        <v>35</v>
      </c>
      <c r="F10" s="110"/>
      <c r="G10" s="111"/>
      <c r="H10" s="111" t="s">
        <v>36</v>
      </c>
      <c r="I10" s="111"/>
      <c r="J10" s="111"/>
      <c r="K10" s="111" t="s">
        <v>36</v>
      </c>
      <c r="L10" s="111"/>
      <c r="M10" s="111"/>
      <c r="N10" s="111" t="s">
        <v>36</v>
      </c>
      <c r="O10" s="111"/>
      <c r="P10" s="111"/>
      <c r="Q10" s="112" t="s">
        <v>36</v>
      </c>
      <c r="R10" s="113" t="str">
        <f t="shared" si="7"/>
        <v>0.00005未満</v>
      </c>
      <c r="S10" s="114" t="str">
        <f t="shared" si="0"/>
        <v>0.00005未満</v>
      </c>
      <c r="T10" s="115" t="str">
        <f t="shared" si="1"/>
        <v>0.00005未満</v>
      </c>
      <c r="V10" s="52" t="s">
        <v>36</v>
      </c>
      <c r="W10" s="52">
        <f t="shared" si="2"/>
        <v>4</v>
      </c>
      <c r="X10" s="52">
        <f t="shared" si="3"/>
        <v>8</v>
      </c>
      <c r="Y10" s="52">
        <f t="shared" si="4"/>
        <v>0</v>
      </c>
      <c r="Z10" s="52">
        <f t="shared" si="5"/>
        <v>0</v>
      </c>
      <c r="AA10" s="52">
        <f t="shared" si="6"/>
        <v>0</v>
      </c>
      <c r="AC10" s="52">
        <v>5.0000000000000002E-5</v>
      </c>
    </row>
    <row r="11" spans="1:29" x14ac:dyDescent="0.15">
      <c r="A11" s="82"/>
      <c r="B11" s="93">
        <v>5</v>
      </c>
      <c r="C11" s="102" t="s">
        <v>37</v>
      </c>
      <c r="D11" s="3" t="s">
        <v>38</v>
      </c>
      <c r="E11" s="103" t="s">
        <v>39</v>
      </c>
      <c r="F11" s="116"/>
      <c r="G11" s="117"/>
      <c r="H11" s="117" t="s">
        <v>40</v>
      </c>
      <c r="I11" s="117"/>
      <c r="J11" s="117"/>
      <c r="K11" s="117" t="s">
        <v>40</v>
      </c>
      <c r="L11" s="117"/>
      <c r="M11" s="117"/>
      <c r="N11" s="117" t="s">
        <v>40</v>
      </c>
      <c r="O11" s="117"/>
      <c r="P11" s="117"/>
      <c r="Q11" s="118" t="s">
        <v>40</v>
      </c>
      <c r="R11" s="119" t="str">
        <f t="shared" si="7"/>
        <v>0.001未満</v>
      </c>
      <c r="S11" s="120" t="str">
        <f t="shared" si="0"/>
        <v>0.001未満</v>
      </c>
      <c r="T11" s="121" t="str">
        <f t="shared" si="1"/>
        <v>0.001未満</v>
      </c>
      <c r="V11" s="52" t="s">
        <v>40</v>
      </c>
      <c r="W11" s="52">
        <f t="shared" si="2"/>
        <v>4</v>
      </c>
      <c r="X11" s="52">
        <f t="shared" si="3"/>
        <v>8</v>
      </c>
      <c r="Y11" s="52">
        <f t="shared" si="4"/>
        <v>0</v>
      </c>
      <c r="Z11" s="52">
        <f t="shared" si="5"/>
        <v>0</v>
      </c>
      <c r="AA11" s="52">
        <f t="shared" si="6"/>
        <v>0</v>
      </c>
      <c r="AC11" s="52">
        <v>1E-3</v>
      </c>
    </row>
    <row r="12" spans="1:29" x14ac:dyDescent="0.15">
      <c r="A12" s="82"/>
      <c r="B12" s="93">
        <v>6</v>
      </c>
      <c r="C12" s="94" t="s">
        <v>41</v>
      </c>
      <c r="D12" s="2" t="s">
        <v>38</v>
      </c>
      <c r="E12" s="95" t="s">
        <v>39</v>
      </c>
      <c r="F12" s="116"/>
      <c r="G12" s="117"/>
      <c r="H12" s="117" t="s">
        <v>40</v>
      </c>
      <c r="I12" s="117"/>
      <c r="J12" s="117"/>
      <c r="K12" s="117" t="s">
        <v>40</v>
      </c>
      <c r="L12" s="117"/>
      <c r="M12" s="117"/>
      <c r="N12" s="117" t="s">
        <v>40</v>
      </c>
      <c r="O12" s="117"/>
      <c r="P12" s="117"/>
      <c r="Q12" s="118" t="s">
        <v>40</v>
      </c>
      <c r="R12" s="119" t="str">
        <f t="shared" si="7"/>
        <v>0.001未満</v>
      </c>
      <c r="S12" s="120" t="str">
        <f t="shared" si="0"/>
        <v>0.001未満</v>
      </c>
      <c r="T12" s="121" t="str">
        <f t="shared" si="1"/>
        <v>0.001未満</v>
      </c>
      <c r="V12" s="52" t="s">
        <v>40</v>
      </c>
      <c r="W12" s="52">
        <f t="shared" si="2"/>
        <v>4</v>
      </c>
      <c r="X12" s="52">
        <f t="shared" si="3"/>
        <v>8</v>
      </c>
      <c r="Y12" s="52">
        <f t="shared" si="4"/>
        <v>0</v>
      </c>
      <c r="Z12" s="52">
        <f t="shared" si="5"/>
        <v>0</v>
      </c>
      <c r="AA12" s="52">
        <f t="shared" si="6"/>
        <v>0</v>
      </c>
      <c r="AC12" s="52">
        <v>1E-3</v>
      </c>
    </row>
    <row r="13" spans="1:29" x14ac:dyDescent="0.15">
      <c r="A13" s="82"/>
      <c r="B13" s="93">
        <v>7</v>
      </c>
      <c r="C13" s="102" t="s">
        <v>42</v>
      </c>
      <c r="D13" s="3" t="s">
        <v>38</v>
      </c>
      <c r="E13" s="103" t="s">
        <v>39</v>
      </c>
      <c r="F13" s="116"/>
      <c r="G13" s="117"/>
      <c r="H13" s="117" t="s">
        <v>40</v>
      </c>
      <c r="I13" s="117"/>
      <c r="J13" s="117"/>
      <c r="K13" s="117" t="s">
        <v>40</v>
      </c>
      <c r="L13" s="117"/>
      <c r="M13" s="117"/>
      <c r="N13" s="117" t="s">
        <v>40</v>
      </c>
      <c r="O13" s="117"/>
      <c r="P13" s="117"/>
      <c r="Q13" s="118" t="s">
        <v>40</v>
      </c>
      <c r="R13" s="119" t="str">
        <f t="shared" si="7"/>
        <v>0.001未満</v>
      </c>
      <c r="S13" s="120" t="str">
        <f t="shared" si="0"/>
        <v>0.001未満</v>
      </c>
      <c r="T13" s="121" t="str">
        <f t="shared" si="1"/>
        <v>0.001未満</v>
      </c>
      <c r="V13" s="52" t="s">
        <v>40</v>
      </c>
      <c r="W13" s="52">
        <f t="shared" si="2"/>
        <v>4</v>
      </c>
      <c r="X13" s="52">
        <f t="shared" si="3"/>
        <v>8</v>
      </c>
      <c r="Y13" s="52">
        <f t="shared" si="4"/>
        <v>0</v>
      </c>
      <c r="Z13" s="52">
        <f t="shared" si="5"/>
        <v>0</v>
      </c>
      <c r="AA13" s="52">
        <f t="shared" si="6"/>
        <v>0</v>
      </c>
      <c r="AC13" s="52">
        <v>1E-3</v>
      </c>
    </row>
    <row r="14" spans="1:29" x14ac:dyDescent="0.15">
      <c r="A14" s="82"/>
      <c r="B14" s="93">
        <v>8</v>
      </c>
      <c r="C14" s="94" t="s">
        <v>43</v>
      </c>
      <c r="D14" s="2" t="s">
        <v>44</v>
      </c>
      <c r="E14" s="95" t="s">
        <v>45</v>
      </c>
      <c r="F14" s="116"/>
      <c r="G14" s="117"/>
      <c r="H14" s="117" t="s">
        <v>46</v>
      </c>
      <c r="I14" s="117"/>
      <c r="J14" s="117"/>
      <c r="K14" s="117" t="s">
        <v>46</v>
      </c>
      <c r="L14" s="117"/>
      <c r="M14" s="117"/>
      <c r="N14" s="117" t="s">
        <v>46</v>
      </c>
      <c r="O14" s="117"/>
      <c r="P14" s="117"/>
      <c r="Q14" s="118" t="s">
        <v>46</v>
      </c>
      <c r="R14" s="119" t="str">
        <f t="shared" si="7"/>
        <v>0.002未満</v>
      </c>
      <c r="S14" s="120" t="str">
        <f t="shared" si="0"/>
        <v>0.002未満</v>
      </c>
      <c r="T14" s="121" t="str">
        <f t="shared" si="1"/>
        <v>0.002未満</v>
      </c>
      <c r="V14" s="122" t="s">
        <v>47</v>
      </c>
      <c r="W14" s="52">
        <f t="shared" si="2"/>
        <v>4</v>
      </c>
      <c r="X14" s="52">
        <f t="shared" si="3"/>
        <v>8</v>
      </c>
      <c r="Y14" s="52">
        <f t="shared" si="4"/>
        <v>0</v>
      </c>
      <c r="Z14" s="52">
        <f t="shared" si="5"/>
        <v>0</v>
      </c>
      <c r="AA14" s="52">
        <f t="shared" si="6"/>
        <v>0</v>
      </c>
      <c r="AC14" s="122">
        <v>2E-3</v>
      </c>
    </row>
    <row r="15" spans="1:29" x14ac:dyDescent="0.15">
      <c r="A15" s="82"/>
      <c r="B15" s="93">
        <v>9</v>
      </c>
      <c r="C15" s="102" t="s">
        <v>48</v>
      </c>
      <c r="D15" s="3" t="s">
        <v>49</v>
      </c>
      <c r="E15" s="103" t="s">
        <v>50</v>
      </c>
      <c r="F15" s="116"/>
      <c r="G15" s="117"/>
      <c r="H15" s="117" t="s">
        <v>247</v>
      </c>
      <c r="I15" s="117"/>
      <c r="J15" s="117"/>
      <c r="K15" s="117" t="s">
        <v>247</v>
      </c>
      <c r="L15" s="117"/>
      <c r="M15" s="117"/>
      <c r="N15" s="117" t="s">
        <v>247</v>
      </c>
      <c r="O15" s="117"/>
      <c r="P15" s="117"/>
      <c r="Q15" s="118" t="s">
        <v>247</v>
      </c>
      <c r="R15" s="119" t="str">
        <f t="shared" si="7"/>
        <v>0.004未満</v>
      </c>
      <c r="S15" s="120" t="str">
        <f t="shared" si="0"/>
        <v>0.004未満</v>
      </c>
      <c r="T15" s="121" t="str">
        <f t="shared" si="1"/>
        <v>0.004未満</v>
      </c>
      <c r="V15" s="52" t="s">
        <v>51</v>
      </c>
      <c r="W15" s="52">
        <f t="shared" si="2"/>
        <v>4</v>
      </c>
      <c r="X15" s="52">
        <f t="shared" si="3"/>
        <v>8</v>
      </c>
      <c r="Y15" s="52">
        <f t="shared" si="4"/>
        <v>0</v>
      </c>
      <c r="Z15" s="52">
        <f t="shared" si="5"/>
        <v>0</v>
      </c>
      <c r="AA15" s="52">
        <f t="shared" si="6"/>
        <v>0</v>
      </c>
      <c r="AC15" s="52">
        <v>4.0000000000000001E-3</v>
      </c>
    </row>
    <row r="16" spans="1:29" x14ac:dyDescent="0.15">
      <c r="A16" s="82"/>
      <c r="B16" s="93">
        <v>10</v>
      </c>
      <c r="C16" s="102" t="s">
        <v>52</v>
      </c>
      <c r="D16" s="3" t="s">
        <v>38</v>
      </c>
      <c r="E16" s="103" t="s">
        <v>39</v>
      </c>
      <c r="F16" s="116"/>
      <c r="G16" s="117"/>
      <c r="H16" s="117" t="s">
        <v>40</v>
      </c>
      <c r="I16" s="117"/>
      <c r="J16" s="117"/>
      <c r="K16" s="117" t="s">
        <v>40</v>
      </c>
      <c r="L16" s="117"/>
      <c r="M16" s="117"/>
      <c r="N16" s="117" t="s">
        <v>40</v>
      </c>
      <c r="O16" s="117"/>
      <c r="P16" s="117"/>
      <c r="Q16" s="118" t="s">
        <v>40</v>
      </c>
      <c r="R16" s="119" t="str">
        <f t="shared" si="7"/>
        <v>0.001未満</v>
      </c>
      <c r="S16" s="120" t="str">
        <f t="shared" si="0"/>
        <v>0.001未満</v>
      </c>
      <c r="T16" s="121" t="str">
        <f t="shared" si="1"/>
        <v>0.001未満</v>
      </c>
      <c r="V16" s="52" t="s">
        <v>40</v>
      </c>
      <c r="W16" s="52">
        <f t="shared" si="2"/>
        <v>4</v>
      </c>
      <c r="X16" s="52">
        <f t="shared" si="3"/>
        <v>8</v>
      </c>
      <c r="Y16" s="52">
        <f t="shared" si="4"/>
        <v>0</v>
      </c>
      <c r="Z16" s="52">
        <f t="shared" si="5"/>
        <v>0</v>
      </c>
      <c r="AA16" s="52">
        <f t="shared" si="6"/>
        <v>0</v>
      </c>
      <c r="AC16" s="52">
        <v>1E-3</v>
      </c>
    </row>
    <row r="17" spans="1:29" x14ac:dyDescent="0.15">
      <c r="A17" s="82"/>
      <c r="B17" s="93">
        <v>11</v>
      </c>
      <c r="C17" s="94" t="s">
        <v>53</v>
      </c>
      <c r="D17" s="2" t="s">
        <v>54</v>
      </c>
      <c r="E17" s="95" t="s">
        <v>55</v>
      </c>
      <c r="F17" s="123"/>
      <c r="G17" s="124"/>
      <c r="H17" s="124">
        <v>1.42</v>
      </c>
      <c r="I17" s="124"/>
      <c r="J17" s="124"/>
      <c r="K17" s="124">
        <v>1.18</v>
      </c>
      <c r="L17" s="124"/>
      <c r="M17" s="124"/>
      <c r="N17" s="124">
        <v>1.1000000000000001</v>
      </c>
      <c r="O17" s="124"/>
      <c r="P17" s="124"/>
      <c r="Q17" s="125">
        <v>1.06</v>
      </c>
      <c r="R17" s="126">
        <f t="shared" si="7"/>
        <v>1.06</v>
      </c>
      <c r="S17" s="127">
        <f t="shared" si="0"/>
        <v>1.42</v>
      </c>
      <c r="T17" s="128">
        <f t="shared" si="1"/>
        <v>1.19</v>
      </c>
      <c r="V17" s="52" t="s">
        <v>56</v>
      </c>
      <c r="W17" s="52">
        <f t="shared" si="2"/>
        <v>0</v>
      </c>
      <c r="X17" s="52">
        <f t="shared" si="3"/>
        <v>8</v>
      </c>
      <c r="Y17" s="52">
        <f t="shared" si="4"/>
        <v>4</v>
      </c>
      <c r="Z17" s="52">
        <f t="shared" si="5"/>
        <v>1.06</v>
      </c>
      <c r="AA17" s="52">
        <f t="shared" si="6"/>
        <v>1.42</v>
      </c>
      <c r="AC17" s="52">
        <v>0.02</v>
      </c>
    </row>
    <row r="18" spans="1:29" x14ac:dyDescent="0.15">
      <c r="A18" s="82"/>
      <c r="B18" s="93">
        <v>12</v>
      </c>
      <c r="C18" s="102" t="s">
        <v>57</v>
      </c>
      <c r="D18" s="3" t="s">
        <v>58</v>
      </c>
      <c r="E18" s="103" t="s">
        <v>59</v>
      </c>
      <c r="F18" s="123"/>
      <c r="G18" s="124"/>
      <c r="H18" s="124">
        <v>7.0000000000000007E-2</v>
      </c>
      <c r="I18" s="124"/>
      <c r="J18" s="124"/>
      <c r="K18" s="124">
        <v>0.09</v>
      </c>
      <c r="L18" s="124"/>
      <c r="M18" s="124"/>
      <c r="N18" s="124">
        <v>0.1</v>
      </c>
      <c r="O18" s="124"/>
      <c r="P18" s="124"/>
      <c r="Q18" s="125">
        <v>7.0000000000000007E-2</v>
      </c>
      <c r="R18" s="126">
        <f t="shared" si="7"/>
        <v>7.0000000000000007E-2</v>
      </c>
      <c r="S18" s="127">
        <f t="shared" si="0"/>
        <v>0.1</v>
      </c>
      <c r="T18" s="128">
        <f t="shared" si="1"/>
        <v>8.2500000000000004E-2</v>
      </c>
      <c r="V18" s="52" t="s">
        <v>60</v>
      </c>
      <c r="W18" s="52">
        <f t="shared" si="2"/>
        <v>0</v>
      </c>
      <c r="X18" s="52">
        <f t="shared" si="3"/>
        <v>8</v>
      </c>
      <c r="Y18" s="52">
        <f t="shared" si="4"/>
        <v>4</v>
      </c>
      <c r="Z18" s="52">
        <f t="shared" si="5"/>
        <v>7.0000000000000007E-2</v>
      </c>
      <c r="AA18" s="52">
        <f t="shared" si="6"/>
        <v>0.1</v>
      </c>
      <c r="AC18" s="52">
        <v>0.05</v>
      </c>
    </row>
    <row r="19" spans="1:29" x14ac:dyDescent="0.15">
      <c r="A19" s="82"/>
      <c r="B19" s="93">
        <v>13</v>
      </c>
      <c r="C19" s="94" t="s">
        <v>61</v>
      </c>
      <c r="D19" s="2" t="s">
        <v>62</v>
      </c>
      <c r="E19" s="95" t="s">
        <v>63</v>
      </c>
      <c r="F19" s="129"/>
      <c r="G19" s="130"/>
      <c r="H19" s="130" t="s">
        <v>64</v>
      </c>
      <c r="I19" s="130"/>
      <c r="J19" s="130"/>
      <c r="K19" s="130" t="s">
        <v>64</v>
      </c>
      <c r="L19" s="130"/>
      <c r="M19" s="130"/>
      <c r="N19" s="130" t="s">
        <v>64</v>
      </c>
      <c r="O19" s="130"/>
      <c r="P19" s="130"/>
      <c r="Q19" s="131" t="s">
        <v>64</v>
      </c>
      <c r="R19" s="132" t="str">
        <f t="shared" si="7"/>
        <v>0.1未満</v>
      </c>
      <c r="S19" s="133" t="str">
        <f>IF(U19=1,"",IF(X19=12,"",IF(W19+X19=12,V19,AA19)))</f>
        <v>0.1未満</v>
      </c>
      <c r="T19" s="134" t="str">
        <f t="shared" si="1"/>
        <v>0.1未満</v>
      </c>
      <c r="V19" s="52" t="s">
        <v>64</v>
      </c>
      <c r="W19" s="52">
        <f t="shared" si="2"/>
        <v>4</v>
      </c>
      <c r="X19" s="52">
        <f t="shared" si="3"/>
        <v>8</v>
      </c>
      <c r="Y19" s="52">
        <f t="shared" si="4"/>
        <v>0</v>
      </c>
      <c r="Z19" s="52">
        <f t="shared" si="5"/>
        <v>0</v>
      </c>
      <c r="AA19" s="52">
        <f t="shared" si="6"/>
        <v>0</v>
      </c>
      <c r="AC19" s="52">
        <v>0.1</v>
      </c>
    </row>
    <row r="20" spans="1:29" x14ac:dyDescent="0.15">
      <c r="A20" s="82"/>
      <c r="B20" s="93">
        <v>14</v>
      </c>
      <c r="C20" s="102" t="s">
        <v>65</v>
      </c>
      <c r="D20" s="3" t="s">
        <v>66</v>
      </c>
      <c r="E20" s="103" t="s">
        <v>67</v>
      </c>
      <c r="F20" s="104"/>
      <c r="G20" s="105"/>
      <c r="H20" s="105" t="s">
        <v>68</v>
      </c>
      <c r="I20" s="105"/>
      <c r="J20" s="105"/>
      <c r="K20" s="105" t="s">
        <v>68</v>
      </c>
      <c r="L20" s="105"/>
      <c r="M20" s="105"/>
      <c r="N20" s="105" t="s">
        <v>68</v>
      </c>
      <c r="O20" s="105"/>
      <c r="P20" s="105"/>
      <c r="Q20" s="106" t="s">
        <v>68</v>
      </c>
      <c r="R20" s="107" t="str">
        <f t="shared" si="7"/>
        <v>0.0002未満</v>
      </c>
      <c r="S20" s="108" t="str">
        <f t="shared" si="0"/>
        <v>0.0002未満</v>
      </c>
      <c r="T20" s="109" t="str">
        <f t="shared" si="1"/>
        <v>0.0002未満</v>
      </c>
      <c r="V20" s="52" t="s">
        <v>68</v>
      </c>
      <c r="W20" s="52">
        <f t="shared" si="2"/>
        <v>4</v>
      </c>
      <c r="X20" s="52">
        <f t="shared" si="3"/>
        <v>8</v>
      </c>
      <c r="Y20" s="52">
        <f t="shared" si="4"/>
        <v>0</v>
      </c>
      <c r="Z20" s="52">
        <f t="shared" si="5"/>
        <v>0</v>
      </c>
      <c r="AA20" s="52">
        <f t="shared" si="6"/>
        <v>0</v>
      </c>
      <c r="AC20" s="52">
        <v>2.0000000000000001E-4</v>
      </c>
    </row>
    <row r="21" spans="1:29" x14ac:dyDescent="0.15">
      <c r="A21" s="82"/>
      <c r="B21" s="93">
        <v>15</v>
      </c>
      <c r="C21" s="94" t="s">
        <v>69</v>
      </c>
      <c r="D21" s="2" t="s">
        <v>70</v>
      </c>
      <c r="E21" s="95" t="s">
        <v>71</v>
      </c>
      <c r="F21" s="116"/>
      <c r="G21" s="117"/>
      <c r="H21" s="117" t="s">
        <v>72</v>
      </c>
      <c r="I21" s="117"/>
      <c r="J21" s="117"/>
      <c r="K21" s="117" t="s">
        <v>72</v>
      </c>
      <c r="L21" s="117"/>
      <c r="M21" s="117"/>
      <c r="N21" s="117" t="s">
        <v>72</v>
      </c>
      <c r="O21" s="117"/>
      <c r="P21" s="117"/>
      <c r="Q21" s="118" t="s">
        <v>72</v>
      </c>
      <c r="R21" s="119" t="str">
        <f t="shared" si="7"/>
        <v>0.005未満</v>
      </c>
      <c r="S21" s="120" t="str">
        <f t="shared" si="0"/>
        <v>0.005未満</v>
      </c>
      <c r="T21" s="121" t="str">
        <f t="shared" si="1"/>
        <v>0.005未満</v>
      </c>
      <c r="V21" s="52" t="s">
        <v>72</v>
      </c>
      <c r="W21" s="52">
        <f t="shared" si="2"/>
        <v>4</v>
      </c>
      <c r="X21" s="52">
        <f t="shared" si="3"/>
        <v>8</v>
      </c>
      <c r="Y21" s="52">
        <f t="shared" si="4"/>
        <v>0</v>
      </c>
      <c r="Z21" s="52">
        <f t="shared" si="5"/>
        <v>0</v>
      </c>
      <c r="AA21" s="52">
        <f t="shared" si="6"/>
        <v>0</v>
      </c>
      <c r="AC21" s="52">
        <v>5.0000000000000001E-3</v>
      </c>
    </row>
    <row r="22" spans="1:29" ht="27" x14ac:dyDescent="0.15">
      <c r="A22" s="82"/>
      <c r="B22" s="93">
        <v>16</v>
      </c>
      <c r="C22" s="102" t="s">
        <v>73</v>
      </c>
      <c r="D22" s="3" t="s">
        <v>49</v>
      </c>
      <c r="E22" s="103" t="s">
        <v>74</v>
      </c>
      <c r="F22" s="116"/>
      <c r="G22" s="117"/>
      <c r="H22" s="117" t="s">
        <v>46</v>
      </c>
      <c r="I22" s="117"/>
      <c r="J22" s="117"/>
      <c r="K22" s="117" t="s">
        <v>46</v>
      </c>
      <c r="L22" s="117"/>
      <c r="M22" s="117"/>
      <c r="N22" s="117" t="s">
        <v>46</v>
      </c>
      <c r="O22" s="117"/>
      <c r="P22" s="117"/>
      <c r="Q22" s="118" t="s">
        <v>46</v>
      </c>
      <c r="R22" s="119" t="str">
        <f t="shared" si="7"/>
        <v>0.002未満</v>
      </c>
      <c r="S22" s="120" t="str">
        <f t="shared" si="0"/>
        <v>0.002未満</v>
      </c>
      <c r="T22" s="121" t="str">
        <f t="shared" si="1"/>
        <v>0.002未満</v>
      </c>
      <c r="V22" s="52" t="s">
        <v>46</v>
      </c>
      <c r="W22" s="52">
        <f t="shared" si="2"/>
        <v>4</v>
      </c>
      <c r="X22" s="52">
        <f t="shared" si="3"/>
        <v>8</v>
      </c>
      <c r="Y22" s="52">
        <f t="shared" si="4"/>
        <v>0</v>
      </c>
      <c r="Z22" s="52">
        <f t="shared" si="5"/>
        <v>0</v>
      </c>
      <c r="AA22" s="52">
        <f t="shared" si="6"/>
        <v>0</v>
      </c>
      <c r="AC22" s="52">
        <v>2E-3</v>
      </c>
    </row>
    <row r="23" spans="1:29" x14ac:dyDescent="0.15">
      <c r="A23" s="82"/>
      <c r="B23" s="93">
        <v>17</v>
      </c>
      <c r="C23" s="94" t="s">
        <v>75</v>
      </c>
      <c r="D23" s="2" t="s">
        <v>76</v>
      </c>
      <c r="E23" s="95" t="s">
        <v>39</v>
      </c>
      <c r="F23" s="116"/>
      <c r="G23" s="117"/>
      <c r="H23" s="117" t="s">
        <v>40</v>
      </c>
      <c r="I23" s="117"/>
      <c r="J23" s="117"/>
      <c r="K23" s="117" t="s">
        <v>40</v>
      </c>
      <c r="L23" s="117"/>
      <c r="M23" s="117"/>
      <c r="N23" s="117" t="s">
        <v>40</v>
      </c>
      <c r="O23" s="117"/>
      <c r="P23" s="117"/>
      <c r="Q23" s="118" t="s">
        <v>40</v>
      </c>
      <c r="R23" s="119" t="str">
        <f t="shared" si="7"/>
        <v>0.001未満</v>
      </c>
      <c r="S23" s="120" t="str">
        <f t="shared" si="0"/>
        <v>0.001未満</v>
      </c>
      <c r="T23" s="121" t="str">
        <f t="shared" si="1"/>
        <v>0.001未満</v>
      </c>
      <c r="V23" s="52" t="s">
        <v>40</v>
      </c>
      <c r="W23" s="52">
        <f t="shared" si="2"/>
        <v>4</v>
      </c>
      <c r="X23" s="52">
        <f t="shared" si="3"/>
        <v>8</v>
      </c>
      <c r="Y23" s="52">
        <f t="shared" si="4"/>
        <v>0</v>
      </c>
      <c r="Z23" s="52">
        <f t="shared" si="5"/>
        <v>0</v>
      </c>
      <c r="AA23" s="52">
        <f t="shared" si="6"/>
        <v>0</v>
      </c>
      <c r="AC23" s="52">
        <v>1E-3</v>
      </c>
    </row>
    <row r="24" spans="1:29" x14ac:dyDescent="0.15">
      <c r="A24" s="82"/>
      <c r="B24" s="93">
        <v>18</v>
      </c>
      <c r="C24" s="102" t="s">
        <v>77</v>
      </c>
      <c r="D24" s="3" t="s">
        <v>38</v>
      </c>
      <c r="E24" s="103" t="s">
        <v>39</v>
      </c>
      <c r="F24" s="116"/>
      <c r="G24" s="117"/>
      <c r="H24" s="117" t="s">
        <v>40</v>
      </c>
      <c r="I24" s="117"/>
      <c r="J24" s="117"/>
      <c r="K24" s="117" t="s">
        <v>40</v>
      </c>
      <c r="L24" s="117"/>
      <c r="M24" s="117"/>
      <c r="N24" s="117" t="s">
        <v>40</v>
      </c>
      <c r="O24" s="117"/>
      <c r="P24" s="117"/>
      <c r="Q24" s="118" t="s">
        <v>40</v>
      </c>
      <c r="R24" s="119" t="str">
        <f t="shared" si="7"/>
        <v>0.001未満</v>
      </c>
      <c r="S24" s="120" t="str">
        <f t="shared" si="0"/>
        <v>0.001未満</v>
      </c>
      <c r="T24" s="121" t="str">
        <f t="shared" si="1"/>
        <v>0.001未満</v>
      </c>
      <c r="V24" s="52" t="s">
        <v>40</v>
      </c>
      <c r="W24" s="52">
        <f t="shared" si="2"/>
        <v>4</v>
      </c>
      <c r="X24" s="52">
        <f t="shared" si="3"/>
        <v>8</v>
      </c>
      <c r="Y24" s="52">
        <f t="shared" si="4"/>
        <v>0</v>
      </c>
      <c r="Z24" s="52">
        <f t="shared" si="5"/>
        <v>0</v>
      </c>
      <c r="AA24" s="52">
        <f t="shared" si="6"/>
        <v>0</v>
      </c>
      <c r="AC24" s="52">
        <v>1E-3</v>
      </c>
    </row>
    <row r="25" spans="1:29" x14ac:dyDescent="0.15">
      <c r="A25" s="82"/>
      <c r="B25" s="93">
        <v>19</v>
      </c>
      <c r="C25" s="94" t="s">
        <v>78</v>
      </c>
      <c r="D25" s="2" t="s">
        <v>38</v>
      </c>
      <c r="E25" s="95" t="s">
        <v>39</v>
      </c>
      <c r="F25" s="116"/>
      <c r="G25" s="117"/>
      <c r="H25" s="117" t="s">
        <v>40</v>
      </c>
      <c r="I25" s="117"/>
      <c r="J25" s="117"/>
      <c r="K25" s="117" t="s">
        <v>40</v>
      </c>
      <c r="L25" s="117"/>
      <c r="M25" s="117"/>
      <c r="N25" s="117" t="s">
        <v>40</v>
      </c>
      <c r="O25" s="117"/>
      <c r="P25" s="117"/>
      <c r="Q25" s="118" t="s">
        <v>40</v>
      </c>
      <c r="R25" s="119" t="str">
        <f t="shared" si="7"/>
        <v>0.001未満</v>
      </c>
      <c r="S25" s="120" t="str">
        <f t="shared" si="0"/>
        <v>0.001未満</v>
      </c>
      <c r="T25" s="121" t="str">
        <f t="shared" si="1"/>
        <v>0.001未満</v>
      </c>
      <c r="V25" s="52" t="s">
        <v>40</v>
      </c>
      <c r="W25" s="52">
        <f t="shared" si="2"/>
        <v>4</v>
      </c>
      <c r="X25" s="52">
        <f t="shared" si="3"/>
        <v>8</v>
      </c>
      <c r="Y25" s="52">
        <f t="shared" si="4"/>
        <v>0</v>
      </c>
      <c r="Z25" s="52">
        <f t="shared" si="5"/>
        <v>0</v>
      </c>
      <c r="AA25" s="52">
        <f t="shared" si="6"/>
        <v>0</v>
      </c>
      <c r="AC25" s="52">
        <v>1E-3</v>
      </c>
    </row>
    <row r="26" spans="1:29" x14ac:dyDescent="0.15">
      <c r="A26" s="82"/>
      <c r="B26" s="93">
        <v>20</v>
      </c>
      <c r="C26" s="102" t="s">
        <v>79</v>
      </c>
      <c r="D26" s="3" t="s">
        <v>38</v>
      </c>
      <c r="E26" s="103" t="s">
        <v>39</v>
      </c>
      <c r="F26" s="116"/>
      <c r="G26" s="117"/>
      <c r="H26" s="117" t="s">
        <v>40</v>
      </c>
      <c r="I26" s="117"/>
      <c r="J26" s="117"/>
      <c r="K26" s="117" t="s">
        <v>40</v>
      </c>
      <c r="L26" s="117"/>
      <c r="M26" s="117"/>
      <c r="N26" s="117" t="s">
        <v>40</v>
      </c>
      <c r="O26" s="117"/>
      <c r="P26" s="117"/>
      <c r="Q26" s="118" t="s">
        <v>40</v>
      </c>
      <c r="R26" s="119" t="str">
        <f t="shared" si="7"/>
        <v>0.001未満</v>
      </c>
      <c r="S26" s="120" t="str">
        <f t="shared" si="0"/>
        <v>0.001未満</v>
      </c>
      <c r="T26" s="121" t="str">
        <f t="shared" si="1"/>
        <v>0.001未満</v>
      </c>
      <c r="V26" s="52" t="s">
        <v>40</v>
      </c>
      <c r="W26" s="52">
        <f t="shared" si="2"/>
        <v>4</v>
      </c>
      <c r="X26" s="52">
        <f t="shared" si="3"/>
        <v>8</v>
      </c>
      <c r="Y26" s="52">
        <f t="shared" si="4"/>
        <v>0</v>
      </c>
      <c r="Z26" s="52">
        <f t="shared" si="5"/>
        <v>0</v>
      </c>
      <c r="AA26" s="52">
        <f t="shared" si="6"/>
        <v>0</v>
      </c>
      <c r="AC26" s="52">
        <v>1E-3</v>
      </c>
    </row>
    <row r="27" spans="1:29" x14ac:dyDescent="0.15">
      <c r="A27" s="82"/>
      <c r="B27" s="93">
        <v>21</v>
      </c>
      <c r="C27" s="94" t="s">
        <v>80</v>
      </c>
      <c r="D27" s="2" t="s">
        <v>81</v>
      </c>
      <c r="E27" s="95" t="s">
        <v>82</v>
      </c>
      <c r="F27" s="123"/>
      <c r="G27" s="124"/>
      <c r="H27" s="124">
        <v>7.0000000000000007E-2</v>
      </c>
      <c r="I27" s="124"/>
      <c r="J27" s="124"/>
      <c r="K27" s="124">
        <v>0.15</v>
      </c>
      <c r="L27" s="124"/>
      <c r="M27" s="124"/>
      <c r="N27" s="124">
        <v>7.0000000000000007E-2</v>
      </c>
      <c r="O27" s="124"/>
      <c r="P27" s="124"/>
      <c r="Q27" s="125" t="s">
        <v>83</v>
      </c>
      <c r="R27" s="126" t="str">
        <f t="shared" si="7"/>
        <v>0.06未満</v>
      </c>
      <c r="S27" s="127">
        <f t="shared" si="0"/>
        <v>0.15</v>
      </c>
      <c r="T27" s="128">
        <f t="shared" si="1"/>
        <v>8.7500000000000008E-2</v>
      </c>
      <c r="V27" s="52" t="s">
        <v>83</v>
      </c>
      <c r="W27" s="52">
        <f t="shared" si="2"/>
        <v>1</v>
      </c>
      <c r="X27" s="52">
        <f t="shared" si="3"/>
        <v>8</v>
      </c>
      <c r="Y27" s="52">
        <f t="shared" si="4"/>
        <v>3</v>
      </c>
      <c r="Z27" s="52">
        <f t="shared" si="5"/>
        <v>7.0000000000000007E-2</v>
      </c>
      <c r="AA27" s="52">
        <f t="shared" si="6"/>
        <v>0.15</v>
      </c>
      <c r="AC27" s="52">
        <v>0.06</v>
      </c>
    </row>
    <row r="28" spans="1:29" x14ac:dyDescent="0.15">
      <c r="A28" s="82"/>
      <c r="B28" s="93">
        <v>22</v>
      </c>
      <c r="C28" s="102" t="s">
        <v>84</v>
      </c>
      <c r="D28" s="3" t="s">
        <v>76</v>
      </c>
      <c r="E28" s="103" t="s">
        <v>74</v>
      </c>
      <c r="F28" s="116"/>
      <c r="G28" s="117"/>
      <c r="H28" s="117" t="s">
        <v>46</v>
      </c>
      <c r="I28" s="117"/>
      <c r="J28" s="117"/>
      <c r="K28" s="117" t="s">
        <v>46</v>
      </c>
      <c r="L28" s="117"/>
      <c r="M28" s="117"/>
      <c r="N28" s="117" t="s">
        <v>46</v>
      </c>
      <c r="O28" s="117"/>
      <c r="P28" s="117"/>
      <c r="Q28" s="118" t="s">
        <v>46</v>
      </c>
      <c r="R28" s="119" t="str">
        <f t="shared" si="7"/>
        <v>0.002未満</v>
      </c>
      <c r="S28" s="120" t="str">
        <f t="shared" si="0"/>
        <v>0.002未満</v>
      </c>
      <c r="T28" s="121" t="str">
        <f t="shared" si="1"/>
        <v>0.002未満</v>
      </c>
      <c r="V28" s="52" t="s">
        <v>46</v>
      </c>
      <c r="W28" s="52">
        <f t="shared" si="2"/>
        <v>4</v>
      </c>
      <c r="X28" s="52">
        <f t="shared" si="3"/>
        <v>8</v>
      </c>
      <c r="Y28" s="52">
        <f t="shared" si="4"/>
        <v>0</v>
      </c>
      <c r="Z28" s="52">
        <f t="shared" si="5"/>
        <v>0</v>
      </c>
      <c r="AA28" s="52">
        <f t="shared" si="6"/>
        <v>0</v>
      </c>
      <c r="AC28" s="52">
        <v>2E-3</v>
      </c>
    </row>
    <row r="29" spans="1:29" x14ac:dyDescent="0.15">
      <c r="A29" s="82"/>
      <c r="B29" s="93">
        <v>23</v>
      </c>
      <c r="C29" s="94" t="s">
        <v>85</v>
      </c>
      <c r="D29" s="2" t="s">
        <v>86</v>
      </c>
      <c r="E29" s="95" t="s">
        <v>39</v>
      </c>
      <c r="F29" s="116"/>
      <c r="G29" s="117"/>
      <c r="H29" s="117">
        <v>2E-3</v>
      </c>
      <c r="I29" s="117"/>
      <c r="J29" s="117"/>
      <c r="K29" s="117">
        <v>1E-3</v>
      </c>
      <c r="L29" s="117"/>
      <c r="M29" s="117"/>
      <c r="N29" s="117" t="s">
        <v>40</v>
      </c>
      <c r="O29" s="117"/>
      <c r="P29" s="117"/>
      <c r="Q29" s="118" t="s">
        <v>40</v>
      </c>
      <c r="R29" s="119" t="str">
        <f t="shared" si="7"/>
        <v>0.001未満</v>
      </c>
      <c r="S29" s="120">
        <f t="shared" si="0"/>
        <v>2E-3</v>
      </c>
      <c r="T29" s="121">
        <f t="shared" si="1"/>
        <v>1.25E-3</v>
      </c>
      <c r="V29" s="52" t="s">
        <v>40</v>
      </c>
      <c r="W29" s="52">
        <f t="shared" si="2"/>
        <v>2</v>
      </c>
      <c r="X29" s="52">
        <f t="shared" si="3"/>
        <v>8</v>
      </c>
      <c r="Y29" s="52">
        <f t="shared" si="4"/>
        <v>2</v>
      </c>
      <c r="Z29" s="52">
        <f t="shared" si="5"/>
        <v>1E-3</v>
      </c>
      <c r="AA29" s="52">
        <f t="shared" si="6"/>
        <v>2E-3</v>
      </c>
      <c r="AC29" s="52">
        <v>1E-3</v>
      </c>
    </row>
    <row r="30" spans="1:29" x14ac:dyDescent="0.15">
      <c r="A30" s="82"/>
      <c r="B30" s="93">
        <v>24</v>
      </c>
      <c r="C30" s="102" t="s">
        <v>87</v>
      </c>
      <c r="D30" s="3" t="s">
        <v>88</v>
      </c>
      <c r="E30" s="103" t="s">
        <v>89</v>
      </c>
      <c r="F30" s="116"/>
      <c r="G30" s="117"/>
      <c r="H30" s="117" t="s">
        <v>248</v>
      </c>
      <c r="I30" s="117"/>
      <c r="J30" s="117"/>
      <c r="K30" s="117" t="s">
        <v>248</v>
      </c>
      <c r="L30" s="117"/>
      <c r="M30" s="117"/>
      <c r="N30" s="117" t="s">
        <v>248</v>
      </c>
      <c r="O30" s="117"/>
      <c r="P30" s="117"/>
      <c r="Q30" s="118" t="s">
        <v>248</v>
      </c>
      <c r="R30" s="119" t="str">
        <f t="shared" si="7"/>
        <v>0.003未満</v>
      </c>
      <c r="S30" s="120" t="str">
        <f t="shared" si="0"/>
        <v>0.003未満</v>
      </c>
      <c r="T30" s="121" t="str">
        <f t="shared" si="1"/>
        <v>0.003未満</v>
      </c>
      <c r="V30" s="52" t="s">
        <v>90</v>
      </c>
      <c r="W30" s="52">
        <f t="shared" si="2"/>
        <v>4</v>
      </c>
      <c r="X30" s="52">
        <f t="shared" si="3"/>
        <v>8</v>
      </c>
      <c r="Y30" s="52">
        <f t="shared" si="4"/>
        <v>0</v>
      </c>
      <c r="Z30" s="52">
        <f t="shared" si="5"/>
        <v>0</v>
      </c>
      <c r="AA30" s="52">
        <f t="shared" si="6"/>
        <v>0</v>
      </c>
      <c r="AC30" s="52">
        <v>3.0000000000000001E-3</v>
      </c>
    </row>
    <row r="31" spans="1:29" x14ac:dyDescent="0.15">
      <c r="A31" s="82"/>
      <c r="B31" s="93">
        <v>25</v>
      </c>
      <c r="C31" s="94" t="s">
        <v>91</v>
      </c>
      <c r="D31" s="2" t="s">
        <v>92</v>
      </c>
      <c r="E31" s="95" t="s">
        <v>39</v>
      </c>
      <c r="F31" s="116"/>
      <c r="G31" s="117"/>
      <c r="H31" s="117">
        <v>2E-3</v>
      </c>
      <c r="I31" s="117"/>
      <c r="J31" s="117"/>
      <c r="K31" s="117">
        <v>3.0000000000000001E-3</v>
      </c>
      <c r="L31" s="117"/>
      <c r="M31" s="117"/>
      <c r="N31" s="117">
        <v>1E-3</v>
      </c>
      <c r="O31" s="117"/>
      <c r="P31" s="117"/>
      <c r="Q31" s="118">
        <v>1E-3</v>
      </c>
      <c r="R31" s="119">
        <f t="shared" si="7"/>
        <v>1E-3</v>
      </c>
      <c r="S31" s="120">
        <f t="shared" si="0"/>
        <v>3.0000000000000001E-3</v>
      </c>
      <c r="T31" s="121">
        <f t="shared" si="1"/>
        <v>1.75E-3</v>
      </c>
      <c r="V31" s="52" t="s">
        <v>40</v>
      </c>
      <c r="W31" s="52">
        <f t="shared" si="2"/>
        <v>0</v>
      </c>
      <c r="X31" s="52">
        <f t="shared" si="3"/>
        <v>8</v>
      </c>
      <c r="Y31" s="52">
        <f t="shared" si="4"/>
        <v>4</v>
      </c>
      <c r="Z31" s="52">
        <f t="shared" si="5"/>
        <v>1E-3</v>
      </c>
      <c r="AA31" s="52">
        <f t="shared" si="6"/>
        <v>3.0000000000000001E-3</v>
      </c>
      <c r="AC31" s="52">
        <v>1E-3</v>
      </c>
    </row>
    <row r="32" spans="1:29" x14ac:dyDescent="0.15">
      <c r="A32" s="82"/>
      <c r="B32" s="93">
        <v>26</v>
      </c>
      <c r="C32" s="102" t="s">
        <v>93</v>
      </c>
      <c r="D32" s="3" t="s">
        <v>38</v>
      </c>
      <c r="E32" s="103" t="s">
        <v>39</v>
      </c>
      <c r="F32" s="116"/>
      <c r="G32" s="117"/>
      <c r="H32" s="117" t="s">
        <v>40</v>
      </c>
      <c r="I32" s="117"/>
      <c r="J32" s="117"/>
      <c r="K32" s="117" t="s">
        <v>40</v>
      </c>
      <c r="L32" s="117"/>
      <c r="M32" s="117"/>
      <c r="N32" s="117" t="s">
        <v>40</v>
      </c>
      <c r="O32" s="117"/>
      <c r="P32" s="117"/>
      <c r="Q32" s="118" t="s">
        <v>40</v>
      </c>
      <c r="R32" s="119" t="str">
        <f t="shared" si="7"/>
        <v>0.001未満</v>
      </c>
      <c r="S32" s="120" t="str">
        <f t="shared" si="0"/>
        <v>0.001未満</v>
      </c>
      <c r="T32" s="121" t="str">
        <f t="shared" si="1"/>
        <v>0.001未満</v>
      </c>
      <c r="V32" s="52" t="s">
        <v>40</v>
      </c>
      <c r="W32" s="52">
        <f t="shared" si="2"/>
        <v>4</v>
      </c>
      <c r="X32" s="52">
        <f t="shared" si="3"/>
        <v>8</v>
      </c>
      <c r="Y32" s="52">
        <f t="shared" si="4"/>
        <v>0</v>
      </c>
      <c r="Z32" s="52">
        <f t="shared" si="5"/>
        <v>0</v>
      </c>
      <c r="AA32" s="52">
        <f t="shared" si="6"/>
        <v>0</v>
      </c>
      <c r="AC32" s="52">
        <v>1E-3</v>
      </c>
    </row>
    <row r="33" spans="1:29" x14ac:dyDescent="0.15">
      <c r="A33" s="82"/>
      <c r="B33" s="93">
        <v>27</v>
      </c>
      <c r="C33" s="94" t="s">
        <v>94</v>
      </c>
      <c r="D33" s="2" t="s">
        <v>92</v>
      </c>
      <c r="E33" s="95" t="s">
        <v>39</v>
      </c>
      <c r="F33" s="116"/>
      <c r="G33" s="117"/>
      <c r="H33" s="117">
        <v>7.0000000000000001E-3</v>
      </c>
      <c r="I33" s="117"/>
      <c r="J33" s="117"/>
      <c r="K33" s="117">
        <v>7.0000000000000001E-3</v>
      </c>
      <c r="L33" s="117"/>
      <c r="M33" s="117"/>
      <c r="N33" s="117">
        <v>2E-3</v>
      </c>
      <c r="O33" s="117"/>
      <c r="P33" s="117"/>
      <c r="Q33" s="118">
        <v>2E-3</v>
      </c>
      <c r="R33" s="119">
        <f t="shared" si="7"/>
        <v>2E-3</v>
      </c>
      <c r="S33" s="120">
        <f t="shared" si="0"/>
        <v>7.0000000000000001E-3</v>
      </c>
      <c r="T33" s="121">
        <f t="shared" si="1"/>
        <v>4.5000000000000005E-3</v>
      </c>
      <c r="V33" s="52" t="s">
        <v>40</v>
      </c>
      <c r="W33" s="52">
        <f t="shared" si="2"/>
        <v>0</v>
      </c>
      <c r="X33" s="52">
        <f t="shared" si="3"/>
        <v>8</v>
      </c>
      <c r="Y33" s="52">
        <f t="shared" si="4"/>
        <v>4</v>
      </c>
      <c r="Z33" s="52">
        <f t="shared" si="5"/>
        <v>2E-3</v>
      </c>
      <c r="AA33" s="52">
        <f t="shared" si="6"/>
        <v>7.0000000000000001E-3</v>
      </c>
      <c r="AC33" s="52">
        <v>1E-3</v>
      </c>
    </row>
    <row r="34" spans="1:29" x14ac:dyDescent="0.15">
      <c r="A34" s="82"/>
      <c r="B34" s="93">
        <v>28</v>
      </c>
      <c r="C34" s="102" t="s">
        <v>95</v>
      </c>
      <c r="D34" s="3" t="s">
        <v>88</v>
      </c>
      <c r="E34" s="103" t="s">
        <v>89</v>
      </c>
      <c r="F34" s="116"/>
      <c r="G34" s="117"/>
      <c r="H34" s="117" t="s">
        <v>248</v>
      </c>
      <c r="I34" s="117"/>
      <c r="J34" s="117"/>
      <c r="K34" s="117" t="s">
        <v>248</v>
      </c>
      <c r="L34" s="117"/>
      <c r="M34" s="117"/>
      <c r="N34" s="117" t="s">
        <v>248</v>
      </c>
      <c r="O34" s="117"/>
      <c r="P34" s="117"/>
      <c r="Q34" s="118" t="s">
        <v>248</v>
      </c>
      <c r="R34" s="126" t="str">
        <f t="shared" si="7"/>
        <v>0.003未満</v>
      </c>
      <c r="S34" s="127" t="str">
        <f t="shared" si="0"/>
        <v>0.003未満</v>
      </c>
      <c r="T34" s="128" t="str">
        <f t="shared" si="1"/>
        <v>0.003未満</v>
      </c>
      <c r="V34" s="52" t="s">
        <v>90</v>
      </c>
      <c r="W34" s="52">
        <f t="shared" si="2"/>
        <v>4</v>
      </c>
      <c r="X34" s="52">
        <f t="shared" si="3"/>
        <v>8</v>
      </c>
      <c r="Y34" s="52">
        <f t="shared" si="4"/>
        <v>0</v>
      </c>
      <c r="Z34" s="52">
        <f t="shared" si="5"/>
        <v>0</v>
      </c>
      <c r="AA34" s="52">
        <f t="shared" si="6"/>
        <v>0</v>
      </c>
      <c r="AC34" s="52">
        <v>3.0000000000000001E-3</v>
      </c>
    </row>
    <row r="35" spans="1:29" x14ac:dyDescent="0.15">
      <c r="A35" s="82"/>
      <c r="B35" s="93">
        <v>29</v>
      </c>
      <c r="C35" s="94" t="s">
        <v>96</v>
      </c>
      <c r="D35" s="2" t="s">
        <v>97</v>
      </c>
      <c r="E35" s="95" t="s">
        <v>39</v>
      </c>
      <c r="F35" s="116"/>
      <c r="G35" s="117"/>
      <c r="H35" s="117">
        <v>3.0000000000000001E-3</v>
      </c>
      <c r="I35" s="117"/>
      <c r="J35" s="117"/>
      <c r="K35" s="117">
        <v>3.0000000000000001E-3</v>
      </c>
      <c r="L35" s="117"/>
      <c r="M35" s="117"/>
      <c r="N35" s="117">
        <v>1E-3</v>
      </c>
      <c r="O35" s="117"/>
      <c r="P35" s="117"/>
      <c r="Q35" s="118">
        <v>1E-3</v>
      </c>
      <c r="R35" s="119">
        <f t="shared" si="7"/>
        <v>1E-3</v>
      </c>
      <c r="S35" s="120">
        <f t="shared" si="0"/>
        <v>3.0000000000000001E-3</v>
      </c>
      <c r="T35" s="121">
        <f t="shared" si="1"/>
        <v>2E-3</v>
      </c>
      <c r="V35" s="52" t="s">
        <v>40</v>
      </c>
      <c r="W35" s="52">
        <f t="shared" si="2"/>
        <v>0</v>
      </c>
      <c r="X35" s="52">
        <f t="shared" si="3"/>
        <v>8</v>
      </c>
      <c r="Y35" s="52">
        <f t="shared" si="4"/>
        <v>4</v>
      </c>
      <c r="Z35" s="52">
        <f t="shared" si="5"/>
        <v>1E-3</v>
      </c>
      <c r="AA35" s="52">
        <f t="shared" si="6"/>
        <v>3.0000000000000001E-3</v>
      </c>
      <c r="AC35" s="52">
        <v>1E-3</v>
      </c>
    </row>
    <row r="36" spans="1:29" x14ac:dyDescent="0.15">
      <c r="A36" s="82"/>
      <c r="B36" s="93">
        <v>30</v>
      </c>
      <c r="C36" s="102" t="s">
        <v>98</v>
      </c>
      <c r="D36" s="3" t="s">
        <v>99</v>
      </c>
      <c r="E36" s="103" t="s">
        <v>39</v>
      </c>
      <c r="F36" s="116"/>
      <c r="G36" s="117"/>
      <c r="H36" s="117" t="s">
        <v>40</v>
      </c>
      <c r="I36" s="117"/>
      <c r="J36" s="117"/>
      <c r="K36" s="117" t="s">
        <v>40</v>
      </c>
      <c r="L36" s="117"/>
      <c r="M36" s="117"/>
      <c r="N36" s="117" t="s">
        <v>40</v>
      </c>
      <c r="O36" s="117"/>
      <c r="P36" s="117"/>
      <c r="Q36" s="118" t="s">
        <v>40</v>
      </c>
      <c r="R36" s="119" t="str">
        <f t="shared" si="7"/>
        <v>0.001未満</v>
      </c>
      <c r="S36" s="120" t="str">
        <f t="shared" si="0"/>
        <v>0.001未満</v>
      </c>
      <c r="T36" s="121" t="str">
        <f t="shared" si="1"/>
        <v>0.001未満</v>
      </c>
      <c r="V36" s="52" t="s">
        <v>40</v>
      </c>
      <c r="W36" s="52">
        <f t="shared" si="2"/>
        <v>4</v>
      </c>
      <c r="X36" s="52">
        <f t="shared" si="3"/>
        <v>8</v>
      </c>
      <c r="Y36" s="52">
        <f t="shared" si="4"/>
        <v>0</v>
      </c>
      <c r="Z36" s="52">
        <f t="shared" si="5"/>
        <v>0</v>
      </c>
      <c r="AA36" s="52">
        <f t="shared" si="6"/>
        <v>0</v>
      </c>
      <c r="AC36" s="52">
        <v>1E-3</v>
      </c>
    </row>
    <row r="37" spans="1:29" x14ac:dyDescent="0.15">
      <c r="A37" s="82"/>
      <c r="B37" s="93">
        <v>31</v>
      </c>
      <c r="C37" s="94" t="s">
        <v>100</v>
      </c>
      <c r="D37" s="2" t="s">
        <v>101</v>
      </c>
      <c r="E37" s="95" t="s">
        <v>102</v>
      </c>
      <c r="F37" s="116"/>
      <c r="G37" s="117"/>
      <c r="H37" s="117" t="s">
        <v>103</v>
      </c>
      <c r="I37" s="117"/>
      <c r="J37" s="117"/>
      <c r="K37" s="117" t="s">
        <v>103</v>
      </c>
      <c r="L37" s="117"/>
      <c r="M37" s="117"/>
      <c r="N37" s="117" t="s">
        <v>103</v>
      </c>
      <c r="O37" s="117"/>
      <c r="P37" s="117"/>
      <c r="Q37" s="118" t="s">
        <v>103</v>
      </c>
      <c r="R37" s="119" t="str">
        <f t="shared" si="7"/>
        <v>0.008未満</v>
      </c>
      <c r="S37" s="120" t="str">
        <f t="shared" si="0"/>
        <v>0.008未満</v>
      </c>
      <c r="T37" s="121" t="str">
        <f t="shared" si="1"/>
        <v>0.008未満</v>
      </c>
      <c r="V37" s="52" t="s">
        <v>103</v>
      </c>
      <c r="W37" s="52">
        <f t="shared" si="2"/>
        <v>4</v>
      </c>
      <c r="X37" s="52">
        <f t="shared" si="3"/>
        <v>8</v>
      </c>
      <c r="Y37" s="52">
        <f t="shared" si="4"/>
        <v>0</v>
      </c>
      <c r="Z37" s="52">
        <f t="shared" si="5"/>
        <v>0</v>
      </c>
      <c r="AA37" s="52">
        <f t="shared" si="6"/>
        <v>0</v>
      </c>
      <c r="AC37" s="52">
        <v>8.0000000000000002E-3</v>
      </c>
    </row>
    <row r="38" spans="1:29" x14ac:dyDescent="0.15">
      <c r="A38" s="82"/>
      <c r="B38" s="93">
        <v>32</v>
      </c>
      <c r="C38" s="102" t="s">
        <v>104</v>
      </c>
      <c r="D38" s="3" t="s">
        <v>62</v>
      </c>
      <c r="E38" s="103" t="s">
        <v>105</v>
      </c>
      <c r="F38" s="123"/>
      <c r="G38" s="124"/>
      <c r="H38" s="124">
        <v>0.02</v>
      </c>
      <c r="I38" s="124"/>
      <c r="J38" s="124"/>
      <c r="K38" s="124" t="s">
        <v>106</v>
      </c>
      <c r="L38" s="124"/>
      <c r="M38" s="124"/>
      <c r="N38" s="124" t="s">
        <v>106</v>
      </c>
      <c r="O38" s="124"/>
      <c r="P38" s="124"/>
      <c r="Q38" s="125" t="s">
        <v>106</v>
      </c>
      <c r="R38" s="126" t="str">
        <f t="shared" si="7"/>
        <v>0.01未満</v>
      </c>
      <c r="S38" s="127">
        <f t="shared" si="0"/>
        <v>0.02</v>
      </c>
      <c r="T38" s="128">
        <f t="shared" si="1"/>
        <v>1.2500000000000001E-2</v>
      </c>
      <c r="V38" s="52" t="s">
        <v>106</v>
      </c>
      <c r="W38" s="52">
        <f t="shared" si="2"/>
        <v>3</v>
      </c>
      <c r="X38" s="52">
        <f t="shared" si="3"/>
        <v>8</v>
      </c>
      <c r="Y38" s="52">
        <f t="shared" si="4"/>
        <v>1</v>
      </c>
      <c r="Z38" s="52">
        <f t="shared" si="5"/>
        <v>0.02</v>
      </c>
      <c r="AA38" s="52">
        <f t="shared" si="6"/>
        <v>0.02</v>
      </c>
      <c r="AC38" s="52">
        <v>0.01</v>
      </c>
    </row>
    <row r="39" spans="1:29" x14ac:dyDescent="0.15">
      <c r="A39" s="82"/>
      <c r="B39" s="93">
        <v>33</v>
      </c>
      <c r="C39" s="94" t="s">
        <v>107</v>
      </c>
      <c r="D39" s="2" t="s">
        <v>108</v>
      </c>
      <c r="E39" s="95" t="s">
        <v>105</v>
      </c>
      <c r="F39" s="123"/>
      <c r="G39" s="124"/>
      <c r="H39" s="124" t="s">
        <v>106</v>
      </c>
      <c r="I39" s="124"/>
      <c r="J39" s="124"/>
      <c r="K39" s="124" t="s">
        <v>106</v>
      </c>
      <c r="L39" s="124"/>
      <c r="M39" s="124"/>
      <c r="N39" s="124" t="s">
        <v>106</v>
      </c>
      <c r="O39" s="124"/>
      <c r="P39" s="124"/>
      <c r="Q39" s="125" t="s">
        <v>106</v>
      </c>
      <c r="R39" s="126" t="str">
        <f t="shared" si="7"/>
        <v>0.01未満</v>
      </c>
      <c r="S39" s="127" t="str">
        <f t="shared" si="0"/>
        <v>0.01未満</v>
      </c>
      <c r="T39" s="128" t="str">
        <f t="shared" si="1"/>
        <v>0.01未満</v>
      </c>
      <c r="V39" s="52" t="s">
        <v>106</v>
      </c>
      <c r="W39" s="52">
        <f t="shared" si="2"/>
        <v>4</v>
      </c>
      <c r="X39" s="52">
        <f t="shared" si="3"/>
        <v>8</v>
      </c>
      <c r="Y39" s="52">
        <f t="shared" si="4"/>
        <v>0</v>
      </c>
      <c r="Z39" s="52">
        <f t="shared" si="5"/>
        <v>0</v>
      </c>
      <c r="AA39" s="52">
        <f t="shared" si="6"/>
        <v>0</v>
      </c>
      <c r="AC39" s="52">
        <v>0.01</v>
      </c>
    </row>
    <row r="40" spans="1:29" x14ac:dyDescent="0.15">
      <c r="A40" s="82"/>
      <c r="B40" s="93">
        <v>34</v>
      </c>
      <c r="C40" s="102" t="s">
        <v>109</v>
      </c>
      <c r="D40" s="3" t="s">
        <v>110</v>
      </c>
      <c r="E40" s="103" t="s">
        <v>111</v>
      </c>
      <c r="F40" s="123"/>
      <c r="G40" s="124"/>
      <c r="H40" s="124" t="s">
        <v>112</v>
      </c>
      <c r="I40" s="124"/>
      <c r="J40" s="124"/>
      <c r="K40" s="124" t="s">
        <v>112</v>
      </c>
      <c r="L40" s="124"/>
      <c r="M40" s="124"/>
      <c r="N40" s="124" t="s">
        <v>112</v>
      </c>
      <c r="O40" s="124"/>
      <c r="P40" s="124"/>
      <c r="Q40" s="125" t="s">
        <v>112</v>
      </c>
      <c r="R40" s="126" t="str">
        <f t="shared" si="7"/>
        <v>0.03未満</v>
      </c>
      <c r="S40" s="127" t="str">
        <f t="shared" si="0"/>
        <v>0.03未満</v>
      </c>
      <c r="T40" s="128" t="str">
        <f t="shared" si="1"/>
        <v>0.03未満</v>
      </c>
      <c r="V40" s="52" t="s">
        <v>112</v>
      </c>
      <c r="W40" s="52">
        <f t="shared" si="2"/>
        <v>4</v>
      </c>
      <c r="X40" s="52">
        <f t="shared" si="3"/>
        <v>8</v>
      </c>
      <c r="Y40" s="52">
        <f t="shared" si="4"/>
        <v>0</v>
      </c>
      <c r="Z40" s="52">
        <f t="shared" si="5"/>
        <v>0</v>
      </c>
      <c r="AA40" s="52">
        <f t="shared" si="6"/>
        <v>0</v>
      </c>
      <c r="AC40" s="52">
        <v>0.03</v>
      </c>
    </row>
    <row r="41" spans="1:29" x14ac:dyDescent="0.15">
      <c r="A41" s="82"/>
      <c r="B41" s="93">
        <v>35</v>
      </c>
      <c r="C41" s="94" t="s">
        <v>113</v>
      </c>
      <c r="D41" s="2" t="s">
        <v>62</v>
      </c>
      <c r="E41" s="95" t="s">
        <v>105</v>
      </c>
      <c r="F41" s="123"/>
      <c r="G41" s="124"/>
      <c r="H41" s="124">
        <v>0.03</v>
      </c>
      <c r="I41" s="124"/>
      <c r="J41" s="124"/>
      <c r="K41" s="124">
        <v>0.01</v>
      </c>
      <c r="L41" s="124"/>
      <c r="M41" s="124"/>
      <c r="N41" s="124" t="s">
        <v>106</v>
      </c>
      <c r="O41" s="124"/>
      <c r="P41" s="124"/>
      <c r="Q41" s="125" t="s">
        <v>106</v>
      </c>
      <c r="R41" s="126" t="str">
        <f t="shared" si="7"/>
        <v>0.01未満</v>
      </c>
      <c r="S41" s="127">
        <f t="shared" si="0"/>
        <v>0.03</v>
      </c>
      <c r="T41" s="128">
        <f t="shared" si="1"/>
        <v>1.5000000000000001E-2</v>
      </c>
      <c r="V41" s="52" t="s">
        <v>106</v>
      </c>
      <c r="W41" s="52">
        <f t="shared" si="2"/>
        <v>2</v>
      </c>
      <c r="X41" s="52">
        <f t="shared" si="3"/>
        <v>8</v>
      </c>
      <c r="Y41" s="52">
        <f t="shared" si="4"/>
        <v>2</v>
      </c>
      <c r="Z41" s="52">
        <f t="shared" si="5"/>
        <v>0.01</v>
      </c>
      <c r="AA41" s="52">
        <f t="shared" si="6"/>
        <v>0.03</v>
      </c>
      <c r="AC41" s="52">
        <v>0.01</v>
      </c>
    </row>
    <row r="42" spans="1:29" x14ac:dyDescent="0.15">
      <c r="A42" s="82"/>
      <c r="B42" s="93">
        <v>36</v>
      </c>
      <c r="C42" s="102" t="s">
        <v>114</v>
      </c>
      <c r="D42" s="3" t="s">
        <v>115</v>
      </c>
      <c r="E42" s="103" t="s">
        <v>116</v>
      </c>
      <c r="F42" s="129"/>
      <c r="G42" s="130"/>
      <c r="H42" s="130">
        <v>7.5</v>
      </c>
      <c r="I42" s="130"/>
      <c r="J42" s="130"/>
      <c r="K42" s="130">
        <v>7.4</v>
      </c>
      <c r="L42" s="130"/>
      <c r="M42" s="130"/>
      <c r="N42" s="130">
        <v>6.8</v>
      </c>
      <c r="O42" s="130"/>
      <c r="P42" s="130"/>
      <c r="Q42" s="131">
        <v>6.4</v>
      </c>
      <c r="R42" s="132">
        <f t="shared" si="7"/>
        <v>6.4</v>
      </c>
      <c r="S42" s="133">
        <f t="shared" si="0"/>
        <v>7.5</v>
      </c>
      <c r="T42" s="134">
        <f t="shared" si="1"/>
        <v>7.0250000000000004</v>
      </c>
      <c r="V42" s="52" t="s">
        <v>64</v>
      </c>
      <c r="W42" s="52">
        <f t="shared" si="2"/>
        <v>0</v>
      </c>
      <c r="X42" s="52">
        <f t="shared" si="3"/>
        <v>8</v>
      </c>
      <c r="Y42" s="52">
        <f t="shared" si="4"/>
        <v>4</v>
      </c>
      <c r="Z42" s="52">
        <f t="shared" si="5"/>
        <v>6.4</v>
      </c>
      <c r="AA42" s="52">
        <f t="shared" si="6"/>
        <v>7.5</v>
      </c>
      <c r="AC42" s="52">
        <v>0.1</v>
      </c>
    </row>
    <row r="43" spans="1:29" x14ac:dyDescent="0.15">
      <c r="A43" s="82"/>
      <c r="B43" s="93">
        <v>37</v>
      </c>
      <c r="C43" s="94" t="s">
        <v>117</v>
      </c>
      <c r="D43" s="2" t="s">
        <v>70</v>
      </c>
      <c r="E43" s="95" t="s">
        <v>71</v>
      </c>
      <c r="F43" s="116"/>
      <c r="G43" s="117"/>
      <c r="H43" s="117" t="s">
        <v>72</v>
      </c>
      <c r="I43" s="117"/>
      <c r="J43" s="117"/>
      <c r="K43" s="117" t="s">
        <v>72</v>
      </c>
      <c r="L43" s="117"/>
      <c r="M43" s="117"/>
      <c r="N43" s="117" t="s">
        <v>72</v>
      </c>
      <c r="O43" s="117"/>
      <c r="P43" s="117"/>
      <c r="Q43" s="118" t="s">
        <v>72</v>
      </c>
      <c r="R43" s="119" t="str">
        <f t="shared" si="7"/>
        <v>0.005未満</v>
      </c>
      <c r="S43" s="120" t="str">
        <f t="shared" si="0"/>
        <v>0.005未満</v>
      </c>
      <c r="T43" s="121" t="str">
        <f t="shared" si="1"/>
        <v>0.005未満</v>
      </c>
      <c r="V43" s="52" t="s">
        <v>72</v>
      </c>
      <c r="W43" s="52">
        <f t="shared" si="2"/>
        <v>4</v>
      </c>
      <c r="X43" s="52">
        <f t="shared" si="3"/>
        <v>8</v>
      </c>
      <c r="Y43" s="52">
        <f t="shared" si="4"/>
        <v>0</v>
      </c>
      <c r="Z43" s="52">
        <f t="shared" si="5"/>
        <v>0</v>
      </c>
      <c r="AA43" s="52">
        <f t="shared" si="6"/>
        <v>0</v>
      </c>
      <c r="AC43" s="52">
        <v>5.0000000000000001E-3</v>
      </c>
    </row>
    <row r="44" spans="1:29" x14ac:dyDescent="0.15">
      <c r="A44" s="82"/>
      <c r="B44" s="93">
        <v>38</v>
      </c>
      <c r="C44" s="102" t="s">
        <v>118</v>
      </c>
      <c r="D44" s="3" t="s">
        <v>115</v>
      </c>
      <c r="E44" s="103" t="s">
        <v>119</v>
      </c>
      <c r="F44" s="96">
        <v>6.2</v>
      </c>
      <c r="G44" s="97">
        <v>6.5</v>
      </c>
      <c r="H44" s="97">
        <v>7.2</v>
      </c>
      <c r="I44" s="97">
        <v>6.6</v>
      </c>
      <c r="J44" s="97">
        <v>6.6</v>
      </c>
      <c r="K44" s="97">
        <v>6.1</v>
      </c>
      <c r="L44" s="130">
        <v>6</v>
      </c>
      <c r="M44" s="130">
        <v>6.2</v>
      </c>
      <c r="N44" s="130">
        <v>6.3</v>
      </c>
      <c r="O44" s="130">
        <v>6.8</v>
      </c>
      <c r="P44" s="97">
        <v>8.1999999999999993</v>
      </c>
      <c r="Q44" s="98">
        <v>7.1</v>
      </c>
      <c r="R44" s="132">
        <f t="shared" si="7"/>
        <v>6</v>
      </c>
      <c r="S44" s="133">
        <f t="shared" si="0"/>
        <v>8.1999999999999993</v>
      </c>
      <c r="T44" s="134">
        <f t="shared" si="1"/>
        <v>6.6499999999999995</v>
      </c>
      <c r="V44" s="52" t="s">
        <v>120</v>
      </c>
      <c r="W44" s="52">
        <f t="shared" si="2"/>
        <v>0</v>
      </c>
      <c r="X44" s="52">
        <f t="shared" si="3"/>
        <v>0</v>
      </c>
      <c r="Y44" s="52">
        <f t="shared" si="4"/>
        <v>12</v>
      </c>
      <c r="Z44" s="52">
        <f t="shared" si="5"/>
        <v>6</v>
      </c>
      <c r="AA44" s="52">
        <f t="shared" si="6"/>
        <v>8.1999999999999993</v>
      </c>
      <c r="AC44" s="52">
        <v>0.2</v>
      </c>
    </row>
    <row r="45" spans="1:29" x14ac:dyDescent="0.15">
      <c r="A45" s="82"/>
      <c r="B45" s="93">
        <v>39</v>
      </c>
      <c r="C45" s="94" t="s">
        <v>121</v>
      </c>
      <c r="D45" s="2" t="s">
        <v>122</v>
      </c>
      <c r="E45" s="95" t="s">
        <v>123</v>
      </c>
      <c r="F45" s="135"/>
      <c r="G45" s="136"/>
      <c r="H45" s="136">
        <v>63</v>
      </c>
      <c r="I45" s="136"/>
      <c r="J45" s="136"/>
      <c r="K45" s="136">
        <v>71</v>
      </c>
      <c r="L45" s="136"/>
      <c r="M45" s="136"/>
      <c r="N45" s="136">
        <v>60</v>
      </c>
      <c r="O45" s="136"/>
      <c r="P45" s="136"/>
      <c r="Q45" s="137">
        <v>52</v>
      </c>
      <c r="R45" s="138">
        <f t="shared" si="7"/>
        <v>52</v>
      </c>
      <c r="S45" s="139">
        <f t="shared" si="0"/>
        <v>71</v>
      </c>
      <c r="T45" s="140">
        <f t="shared" si="1"/>
        <v>61.5</v>
      </c>
      <c r="V45" s="52" t="s">
        <v>124</v>
      </c>
      <c r="W45" s="52">
        <f t="shared" si="2"/>
        <v>0</v>
      </c>
      <c r="X45" s="52">
        <f t="shared" si="3"/>
        <v>8</v>
      </c>
      <c r="Y45" s="52">
        <f t="shared" si="4"/>
        <v>4</v>
      </c>
      <c r="Z45" s="52">
        <f t="shared" si="5"/>
        <v>52</v>
      </c>
      <c r="AA45" s="52">
        <f t="shared" si="6"/>
        <v>71</v>
      </c>
      <c r="AC45" s="52">
        <v>1</v>
      </c>
    </row>
    <row r="46" spans="1:29" x14ac:dyDescent="0.15">
      <c r="A46" s="82"/>
      <c r="B46" s="93">
        <v>40</v>
      </c>
      <c r="C46" s="102" t="s">
        <v>125</v>
      </c>
      <c r="D46" s="3" t="s">
        <v>126</v>
      </c>
      <c r="E46" s="103" t="s">
        <v>127</v>
      </c>
      <c r="F46" s="135"/>
      <c r="G46" s="136"/>
      <c r="H46" s="136">
        <v>108</v>
      </c>
      <c r="I46" s="136"/>
      <c r="J46" s="136"/>
      <c r="K46" s="136">
        <v>106</v>
      </c>
      <c r="L46" s="136"/>
      <c r="M46" s="136"/>
      <c r="N46" s="136">
        <v>87</v>
      </c>
      <c r="O46" s="136"/>
      <c r="P46" s="136"/>
      <c r="Q46" s="137">
        <v>84</v>
      </c>
      <c r="R46" s="138">
        <f t="shared" si="7"/>
        <v>84</v>
      </c>
      <c r="S46" s="139">
        <f t="shared" si="0"/>
        <v>108</v>
      </c>
      <c r="T46" s="140">
        <f t="shared" si="1"/>
        <v>96.25</v>
      </c>
      <c r="V46" s="52" t="s">
        <v>124</v>
      </c>
      <c r="W46" s="52">
        <f t="shared" si="2"/>
        <v>0</v>
      </c>
      <c r="X46" s="52">
        <f t="shared" si="3"/>
        <v>8</v>
      </c>
      <c r="Y46" s="52">
        <f t="shared" si="4"/>
        <v>4</v>
      </c>
      <c r="Z46" s="52">
        <f t="shared" si="5"/>
        <v>84</v>
      </c>
      <c r="AA46" s="52">
        <f t="shared" si="6"/>
        <v>108</v>
      </c>
      <c r="AC46" s="52">
        <v>1</v>
      </c>
    </row>
    <row r="47" spans="1:29" x14ac:dyDescent="0.15">
      <c r="A47" s="82"/>
      <c r="B47" s="93">
        <v>41</v>
      </c>
      <c r="C47" s="94" t="s">
        <v>128</v>
      </c>
      <c r="D47" s="2" t="s">
        <v>108</v>
      </c>
      <c r="E47" s="95" t="s">
        <v>55</v>
      </c>
      <c r="F47" s="123"/>
      <c r="G47" s="124"/>
      <c r="H47" s="124" t="s">
        <v>56</v>
      </c>
      <c r="I47" s="124"/>
      <c r="J47" s="124"/>
      <c r="K47" s="124" t="s">
        <v>56</v>
      </c>
      <c r="L47" s="124"/>
      <c r="M47" s="124"/>
      <c r="N47" s="124" t="s">
        <v>56</v>
      </c>
      <c r="O47" s="124"/>
      <c r="P47" s="124"/>
      <c r="Q47" s="125" t="s">
        <v>56</v>
      </c>
      <c r="R47" s="126" t="str">
        <f t="shared" si="7"/>
        <v>0.02未満</v>
      </c>
      <c r="S47" s="127" t="str">
        <f t="shared" si="0"/>
        <v>0.02未満</v>
      </c>
      <c r="T47" s="128" t="str">
        <f t="shared" si="1"/>
        <v>0.02未満</v>
      </c>
      <c r="V47" s="52" t="s">
        <v>56</v>
      </c>
      <c r="W47" s="52">
        <f t="shared" si="2"/>
        <v>4</v>
      </c>
      <c r="X47" s="52">
        <f t="shared" si="3"/>
        <v>8</v>
      </c>
      <c r="Y47" s="52">
        <f t="shared" si="4"/>
        <v>0</v>
      </c>
      <c r="Z47" s="52">
        <f t="shared" si="5"/>
        <v>0</v>
      </c>
      <c r="AA47" s="52">
        <f t="shared" si="6"/>
        <v>0</v>
      </c>
      <c r="AC47" s="52">
        <v>0.02</v>
      </c>
    </row>
    <row r="48" spans="1:29" x14ac:dyDescent="0.15">
      <c r="A48" s="82"/>
      <c r="B48" s="93">
        <v>42</v>
      </c>
      <c r="C48" s="102" t="s">
        <v>129</v>
      </c>
      <c r="D48" s="3" t="s">
        <v>130</v>
      </c>
      <c r="E48" s="103" t="s">
        <v>131</v>
      </c>
      <c r="F48" s="110"/>
      <c r="G48" s="111"/>
      <c r="H48" s="111" t="s">
        <v>132</v>
      </c>
      <c r="I48" s="111"/>
      <c r="J48" s="111"/>
      <c r="K48" s="111" t="s">
        <v>132</v>
      </c>
      <c r="L48" s="111"/>
      <c r="M48" s="111"/>
      <c r="N48" s="111" t="s">
        <v>132</v>
      </c>
      <c r="O48" s="111"/>
      <c r="P48" s="111"/>
      <c r="Q48" s="112" t="s">
        <v>132</v>
      </c>
      <c r="R48" s="113" t="str">
        <f t="shared" si="7"/>
        <v>0.000001未満</v>
      </c>
      <c r="S48" s="114" t="str">
        <f t="shared" si="0"/>
        <v>0.000001未満</v>
      </c>
      <c r="T48" s="115" t="str">
        <f t="shared" si="1"/>
        <v>0.000001未満</v>
      </c>
      <c r="V48" s="52" t="s">
        <v>132</v>
      </c>
      <c r="W48" s="52">
        <f t="shared" si="2"/>
        <v>4</v>
      </c>
      <c r="X48" s="52">
        <f t="shared" si="3"/>
        <v>8</v>
      </c>
      <c r="Y48" s="52">
        <f t="shared" si="4"/>
        <v>0</v>
      </c>
      <c r="Z48" s="52">
        <f t="shared" si="5"/>
        <v>0</v>
      </c>
      <c r="AA48" s="52">
        <f t="shared" si="6"/>
        <v>0</v>
      </c>
      <c r="AC48" s="52">
        <v>9.9999999999999995E-7</v>
      </c>
    </row>
    <row r="49" spans="1:29" x14ac:dyDescent="0.15">
      <c r="A49" s="82"/>
      <c r="B49" s="93">
        <v>43</v>
      </c>
      <c r="C49" s="94" t="s">
        <v>133</v>
      </c>
      <c r="D49" s="2" t="s">
        <v>130</v>
      </c>
      <c r="E49" s="95" t="s">
        <v>131</v>
      </c>
      <c r="F49" s="110"/>
      <c r="G49" s="111"/>
      <c r="H49" s="111" t="s">
        <v>132</v>
      </c>
      <c r="I49" s="111"/>
      <c r="J49" s="111"/>
      <c r="K49" s="111" t="s">
        <v>132</v>
      </c>
      <c r="L49" s="111"/>
      <c r="M49" s="111"/>
      <c r="N49" s="111" t="s">
        <v>132</v>
      </c>
      <c r="O49" s="111"/>
      <c r="P49" s="111"/>
      <c r="Q49" s="112" t="s">
        <v>132</v>
      </c>
      <c r="R49" s="113" t="str">
        <f t="shared" si="7"/>
        <v>0.000001未満</v>
      </c>
      <c r="S49" s="114" t="str">
        <f t="shared" si="0"/>
        <v>0.000001未満</v>
      </c>
      <c r="T49" s="115" t="str">
        <f t="shared" si="1"/>
        <v>0.000001未満</v>
      </c>
      <c r="V49" s="52" t="s">
        <v>132</v>
      </c>
      <c r="W49" s="52">
        <f t="shared" si="2"/>
        <v>4</v>
      </c>
      <c r="X49" s="52">
        <f t="shared" si="3"/>
        <v>8</v>
      </c>
      <c r="Y49" s="52">
        <f t="shared" si="4"/>
        <v>0</v>
      </c>
      <c r="Z49" s="52">
        <f t="shared" si="5"/>
        <v>0</v>
      </c>
      <c r="AA49" s="52">
        <f t="shared" si="6"/>
        <v>0</v>
      </c>
      <c r="AC49" s="52">
        <v>9.9999999999999995E-7</v>
      </c>
    </row>
    <row r="50" spans="1:29" x14ac:dyDescent="0.15">
      <c r="A50" s="82"/>
      <c r="B50" s="93">
        <v>44</v>
      </c>
      <c r="C50" s="102" t="s">
        <v>134</v>
      </c>
      <c r="D50" s="3" t="s">
        <v>76</v>
      </c>
      <c r="E50" s="103" t="s">
        <v>71</v>
      </c>
      <c r="F50" s="116"/>
      <c r="G50" s="117"/>
      <c r="H50" s="117" t="s">
        <v>72</v>
      </c>
      <c r="I50" s="117"/>
      <c r="J50" s="117"/>
      <c r="K50" s="117" t="s">
        <v>72</v>
      </c>
      <c r="L50" s="117"/>
      <c r="M50" s="117"/>
      <c r="N50" s="117" t="s">
        <v>72</v>
      </c>
      <c r="O50" s="117"/>
      <c r="P50" s="117"/>
      <c r="Q50" s="118" t="s">
        <v>72</v>
      </c>
      <c r="R50" s="119" t="str">
        <f t="shared" si="7"/>
        <v>0.005未満</v>
      </c>
      <c r="S50" s="120" t="str">
        <f t="shared" si="0"/>
        <v>0.005未満</v>
      </c>
      <c r="T50" s="121" t="str">
        <f t="shared" si="1"/>
        <v>0.005未満</v>
      </c>
      <c r="V50" s="52" t="s">
        <v>72</v>
      </c>
      <c r="W50" s="52">
        <f t="shared" si="2"/>
        <v>4</v>
      </c>
      <c r="X50" s="52">
        <f t="shared" si="3"/>
        <v>8</v>
      </c>
      <c r="Y50" s="52">
        <f t="shared" si="4"/>
        <v>0</v>
      </c>
      <c r="Z50" s="52">
        <f t="shared" si="5"/>
        <v>0</v>
      </c>
      <c r="AA50" s="52">
        <f t="shared" si="6"/>
        <v>0</v>
      </c>
      <c r="AC50" s="52">
        <v>5.0000000000000001E-3</v>
      </c>
    </row>
    <row r="51" spans="1:29" x14ac:dyDescent="0.15">
      <c r="A51" s="82"/>
      <c r="B51" s="93">
        <v>45</v>
      </c>
      <c r="C51" s="94" t="s">
        <v>135</v>
      </c>
      <c r="D51" s="2" t="s">
        <v>136</v>
      </c>
      <c r="E51" s="95" t="s">
        <v>137</v>
      </c>
      <c r="F51" s="104"/>
      <c r="G51" s="105"/>
      <c r="H51" s="105" t="s">
        <v>138</v>
      </c>
      <c r="I51" s="105"/>
      <c r="J51" s="105"/>
      <c r="K51" s="105" t="s">
        <v>138</v>
      </c>
      <c r="L51" s="105"/>
      <c r="M51" s="105"/>
      <c r="N51" s="105" t="s">
        <v>138</v>
      </c>
      <c r="O51" s="105"/>
      <c r="P51" s="105"/>
      <c r="Q51" s="106" t="s">
        <v>138</v>
      </c>
      <c r="R51" s="107" t="str">
        <f t="shared" si="7"/>
        <v>0.0005未満</v>
      </c>
      <c r="S51" s="108" t="str">
        <f t="shared" si="0"/>
        <v>0.0005未満</v>
      </c>
      <c r="T51" s="109" t="str">
        <f t="shared" si="1"/>
        <v>0.0005未満</v>
      </c>
      <c r="V51" s="52" t="s">
        <v>138</v>
      </c>
      <c r="W51" s="52">
        <f t="shared" si="2"/>
        <v>4</v>
      </c>
      <c r="X51" s="52">
        <f t="shared" si="3"/>
        <v>8</v>
      </c>
      <c r="Y51" s="52">
        <f t="shared" si="4"/>
        <v>0</v>
      </c>
      <c r="Z51" s="52">
        <f t="shared" si="5"/>
        <v>0</v>
      </c>
      <c r="AA51" s="52">
        <f t="shared" si="6"/>
        <v>0</v>
      </c>
      <c r="AC51" s="52">
        <v>5.0000000000000001E-4</v>
      </c>
    </row>
    <row r="52" spans="1:29" x14ac:dyDescent="0.15">
      <c r="A52" s="82"/>
      <c r="B52" s="93">
        <v>46</v>
      </c>
      <c r="C52" s="102" t="s">
        <v>139</v>
      </c>
      <c r="D52" s="3" t="s">
        <v>140</v>
      </c>
      <c r="E52" s="103" t="s">
        <v>141</v>
      </c>
      <c r="F52" s="96" t="s">
        <v>142</v>
      </c>
      <c r="G52" s="97" t="s">
        <v>142</v>
      </c>
      <c r="H52" s="97">
        <v>0.4</v>
      </c>
      <c r="I52" s="130">
        <v>0.3</v>
      </c>
      <c r="J52" s="97">
        <v>0.3</v>
      </c>
      <c r="K52" s="97">
        <v>0.3</v>
      </c>
      <c r="L52" s="97" t="s">
        <v>142</v>
      </c>
      <c r="M52" s="130" t="s">
        <v>142</v>
      </c>
      <c r="N52" s="130" t="s">
        <v>142</v>
      </c>
      <c r="O52" s="130" t="s">
        <v>142</v>
      </c>
      <c r="P52" s="130" t="s">
        <v>142</v>
      </c>
      <c r="Q52" s="131" t="s">
        <v>142</v>
      </c>
      <c r="R52" s="132" t="str">
        <f t="shared" si="7"/>
        <v>0.3未満</v>
      </c>
      <c r="S52" s="133">
        <f t="shared" si="0"/>
        <v>0.4</v>
      </c>
      <c r="T52" s="109">
        <f>IF(R111&gt;AC52,R111,V52)</f>
        <v>0.30833333333333329</v>
      </c>
      <c r="V52" s="52" t="s">
        <v>142</v>
      </c>
      <c r="W52" s="52">
        <f t="shared" si="2"/>
        <v>8</v>
      </c>
      <c r="X52" s="52">
        <f t="shared" si="3"/>
        <v>0</v>
      </c>
      <c r="Y52" s="52">
        <f t="shared" si="4"/>
        <v>4</v>
      </c>
      <c r="Z52" s="52">
        <f t="shared" si="5"/>
        <v>0.3</v>
      </c>
      <c r="AA52" s="52">
        <f t="shared" si="6"/>
        <v>0.4</v>
      </c>
      <c r="AC52" s="52">
        <v>0.3</v>
      </c>
    </row>
    <row r="53" spans="1:29" x14ac:dyDescent="0.15">
      <c r="A53" s="82"/>
      <c r="B53" s="93">
        <v>47</v>
      </c>
      <c r="C53" s="94" t="s">
        <v>143</v>
      </c>
      <c r="D53" s="2" t="s">
        <v>144</v>
      </c>
      <c r="E53" s="95" t="s">
        <v>145</v>
      </c>
      <c r="F53" s="96">
        <v>7.18</v>
      </c>
      <c r="G53" s="97">
        <v>7.12</v>
      </c>
      <c r="H53" s="124">
        <v>7.02</v>
      </c>
      <c r="I53" s="97">
        <v>7.08</v>
      </c>
      <c r="J53" s="97">
        <v>6.96</v>
      </c>
      <c r="K53" s="124">
        <v>7.1</v>
      </c>
      <c r="L53" s="124">
        <v>7</v>
      </c>
      <c r="M53" s="124">
        <v>7.1</v>
      </c>
      <c r="N53" s="97">
        <v>7.22</v>
      </c>
      <c r="O53" s="124">
        <v>7</v>
      </c>
      <c r="P53" s="97">
        <v>6.99</v>
      </c>
      <c r="Q53" s="98">
        <v>7.14</v>
      </c>
      <c r="R53" s="126">
        <f t="shared" si="7"/>
        <v>6.96</v>
      </c>
      <c r="S53" s="127">
        <f t="shared" si="0"/>
        <v>7.22</v>
      </c>
      <c r="T53" s="128">
        <f t="shared" si="1"/>
        <v>7.0758333333333328</v>
      </c>
      <c r="W53" s="52">
        <f t="shared" si="2"/>
        <v>0</v>
      </c>
      <c r="X53" s="52">
        <f t="shared" si="3"/>
        <v>0</v>
      </c>
      <c r="Y53" s="52">
        <f t="shared" si="4"/>
        <v>12</v>
      </c>
      <c r="Z53" s="52">
        <f t="shared" si="5"/>
        <v>6.96</v>
      </c>
      <c r="AA53" s="52">
        <f t="shared" si="6"/>
        <v>7.22</v>
      </c>
    </row>
    <row r="54" spans="1:29" x14ac:dyDescent="0.15">
      <c r="A54" s="82"/>
      <c r="B54" s="93">
        <v>48</v>
      </c>
      <c r="C54" s="102" t="s">
        <v>146</v>
      </c>
      <c r="D54" s="3" t="s">
        <v>147</v>
      </c>
      <c r="E54" s="103" t="s">
        <v>145</v>
      </c>
      <c r="F54" s="96" t="s">
        <v>245</v>
      </c>
      <c r="G54" s="97" t="s">
        <v>245</v>
      </c>
      <c r="H54" s="97" t="s">
        <v>245</v>
      </c>
      <c r="I54" s="97" t="s">
        <v>245</v>
      </c>
      <c r="J54" s="97" t="s">
        <v>245</v>
      </c>
      <c r="K54" s="97" t="s">
        <v>245</v>
      </c>
      <c r="L54" s="97" t="s">
        <v>245</v>
      </c>
      <c r="M54" s="97" t="s">
        <v>245</v>
      </c>
      <c r="N54" s="97" t="s">
        <v>245</v>
      </c>
      <c r="O54" s="97" t="s">
        <v>245</v>
      </c>
      <c r="P54" s="97" t="s">
        <v>245</v>
      </c>
      <c r="Q54" s="98" t="s">
        <v>245</v>
      </c>
      <c r="R54" s="99"/>
      <c r="S54" s="100"/>
      <c r="T54" s="101"/>
      <c r="W54" s="52">
        <f t="shared" si="2"/>
        <v>0</v>
      </c>
      <c r="X54" s="52">
        <f t="shared" si="3"/>
        <v>0</v>
      </c>
      <c r="Y54" s="52">
        <f t="shared" si="4"/>
        <v>12</v>
      </c>
      <c r="Z54" s="52">
        <f t="shared" si="5"/>
        <v>0</v>
      </c>
      <c r="AA54" s="52">
        <f t="shared" si="6"/>
        <v>0</v>
      </c>
    </row>
    <row r="55" spans="1:29" x14ac:dyDescent="0.15">
      <c r="A55" s="82"/>
      <c r="B55" s="93">
        <v>49</v>
      </c>
      <c r="C55" s="94" t="s">
        <v>148</v>
      </c>
      <c r="D55" s="2" t="s">
        <v>147</v>
      </c>
      <c r="E55" s="95" t="s">
        <v>145</v>
      </c>
      <c r="F55" s="96" t="s">
        <v>245</v>
      </c>
      <c r="G55" s="97" t="s">
        <v>245</v>
      </c>
      <c r="H55" s="97" t="s">
        <v>245</v>
      </c>
      <c r="I55" s="97" t="s">
        <v>245</v>
      </c>
      <c r="J55" s="97" t="s">
        <v>245</v>
      </c>
      <c r="K55" s="97" t="s">
        <v>245</v>
      </c>
      <c r="L55" s="97" t="s">
        <v>245</v>
      </c>
      <c r="M55" s="97" t="s">
        <v>245</v>
      </c>
      <c r="N55" s="97" t="s">
        <v>245</v>
      </c>
      <c r="O55" s="97" t="s">
        <v>245</v>
      </c>
      <c r="P55" s="97" t="s">
        <v>245</v>
      </c>
      <c r="Q55" s="98" t="s">
        <v>245</v>
      </c>
      <c r="R55" s="99"/>
      <c r="S55" s="100"/>
      <c r="T55" s="101"/>
      <c r="W55" s="52">
        <f t="shared" si="2"/>
        <v>0</v>
      </c>
      <c r="X55" s="52">
        <f t="shared" si="3"/>
        <v>0</v>
      </c>
      <c r="Y55" s="52">
        <f t="shared" si="4"/>
        <v>12</v>
      </c>
      <c r="Z55" s="52">
        <f t="shared" si="5"/>
        <v>0</v>
      </c>
      <c r="AA55" s="52">
        <f t="shared" si="6"/>
        <v>0</v>
      </c>
    </row>
    <row r="56" spans="1:29" x14ac:dyDescent="0.15">
      <c r="A56" s="82"/>
      <c r="B56" s="93">
        <v>50</v>
      </c>
      <c r="C56" s="102" t="s">
        <v>149</v>
      </c>
      <c r="D56" s="3" t="s">
        <v>150</v>
      </c>
      <c r="E56" s="103" t="s">
        <v>151</v>
      </c>
      <c r="F56" s="130" t="s">
        <v>124</v>
      </c>
      <c r="G56" s="130" t="s">
        <v>124</v>
      </c>
      <c r="H56" s="130" t="s">
        <v>124</v>
      </c>
      <c r="I56" s="130" t="s">
        <v>124</v>
      </c>
      <c r="J56" s="130" t="s">
        <v>124</v>
      </c>
      <c r="K56" s="130" t="s">
        <v>124</v>
      </c>
      <c r="L56" s="130" t="s">
        <v>124</v>
      </c>
      <c r="M56" s="130" t="s">
        <v>124</v>
      </c>
      <c r="N56" s="130" t="s">
        <v>124</v>
      </c>
      <c r="O56" s="130" t="s">
        <v>124</v>
      </c>
      <c r="P56" s="130" t="s">
        <v>124</v>
      </c>
      <c r="Q56" s="131" t="s">
        <v>124</v>
      </c>
      <c r="R56" s="132" t="str">
        <f t="shared" si="7"/>
        <v>1未満</v>
      </c>
      <c r="S56" s="133" t="str">
        <f t="shared" si="0"/>
        <v>1未満</v>
      </c>
      <c r="T56" s="134" t="str">
        <f t="shared" si="1"/>
        <v>1未満</v>
      </c>
      <c r="V56" s="52" t="s">
        <v>152</v>
      </c>
      <c r="W56" s="52">
        <f t="shared" si="2"/>
        <v>12</v>
      </c>
      <c r="X56" s="52">
        <f t="shared" si="3"/>
        <v>0</v>
      </c>
      <c r="Y56" s="52">
        <f t="shared" si="4"/>
        <v>0</v>
      </c>
      <c r="Z56" s="52">
        <f t="shared" si="5"/>
        <v>0</v>
      </c>
      <c r="AA56" s="52">
        <f t="shared" si="6"/>
        <v>0</v>
      </c>
      <c r="AC56" s="52">
        <v>1</v>
      </c>
    </row>
    <row r="57" spans="1:29" ht="14.25" thickBot="1" x14ac:dyDescent="0.2">
      <c r="A57" s="82"/>
      <c r="B57" s="141">
        <v>51</v>
      </c>
      <c r="C57" s="142" t="s">
        <v>153</v>
      </c>
      <c r="D57" s="4" t="s">
        <v>154</v>
      </c>
      <c r="E57" s="143" t="s">
        <v>155</v>
      </c>
      <c r="F57" s="144" t="s">
        <v>64</v>
      </c>
      <c r="G57" s="144" t="s">
        <v>64</v>
      </c>
      <c r="H57" s="144" t="s">
        <v>64</v>
      </c>
      <c r="I57" s="144" t="s">
        <v>64</v>
      </c>
      <c r="J57" s="144" t="s">
        <v>64</v>
      </c>
      <c r="K57" s="144" t="s">
        <v>64</v>
      </c>
      <c r="L57" s="145" t="s">
        <v>64</v>
      </c>
      <c r="M57" s="144" t="s">
        <v>64</v>
      </c>
      <c r="N57" s="144" t="s">
        <v>64</v>
      </c>
      <c r="O57" s="144" t="s">
        <v>64</v>
      </c>
      <c r="P57" s="144" t="s">
        <v>64</v>
      </c>
      <c r="Q57" s="146" t="s">
        <v>64</v>
      </c>
      <c r="R57" s="147" t="str">
        <f t="shared" si="7"/>
        <v>0.1未満</v>
      </c>
      <c r="S57" s="148" t="str">
        <f t="shared" si="0"/>
        <v>0.1未満</v>
      </c>
      <c r="T57" s="149" t="str">
        <f t="shared" si="1"/>
        <v>0.1未満</v>
      </c>
      <c r="V57" s="52" t="s">
        <v>156</v>
      </c>
      <c r="W57" s="52">
        <f t="shared" si="2"/>
        <v>12</v>
      </c>
      <c r="X57" s="52">
        <f t="shared" si="3"/>
        <v>0</v>
      </c>
      <c r="Y57" s="52">
        <f t="shared" si="4"/>
        <v>0</v>
      </c>
      <c r="Z57" s="52">
        <f t="shared" si="5"/>
        <v>0</v>
      </c>
      <c r="AA57" s="52">
        <f t="shared" si="6"/>
        <v>0</v>
      </c>
      <c r="AC57" s="52">
        <v>0.1</v>
      </c>
    </row>
    <row r="58" spans="1:29" ht="14.25" thickBot="1" x14ac:dyDescent="0.2">
      <c r="A58" s="82"/>
      <c r="B58" s="150"/>
      <c r="C58" s="142" t="s">
        <v>157</v>
      </c>
      <c r="D58" s="4" t="s">
        <v>62</v>
      </c>
      <c r="E58" s="143" t="s">
        <v>158</v>
      </c>
      <c r="F58" s="151">
        <v>0.3</v>
      </c>
      <c r="G58" s="152">
        <v>0.3</v>
      </c>
      <c r="H58" s="152">
        <v>0.3</v>
      </c>
      <c r="I58" s="152">
        <v>0.2</v>
      </c>
      <c r="J58" s="152">
        <v>0.4</v>
      </c>
      <c r="K58" s="152">
        <v>0.3</v>
      </c>
      <c r="L58" s="153">
        <v>0.3</v>
      </c>
      <c r="M58" s="152">
        <v>0.3</v>
      </c>
      <c r="N58" s="152">
        <v>0.4</v>
      </c>
      <c r="O58" s="152">
        <v>0.5</v>
      </c>
      <c r="P58" s="152">
        <v>0.4</v>
      </c>
      <c r="Q58" s="154">
        <v>0.4</v>
      </c>
      <c r="R58" s="155">
        <f t="shared" si="7"/>
        <v>0.2</v>
      </c>
      <c r="S58" s="156">
        <f t="shared" si="0"/>
        <v>0.5</v>
      </c>
      <c r="T58" s="157" t="str">
        <f t="shared" si="1"/>
        <v>1未満</v>
      </c>
      <c r="V58" s="52" t="s">
        <v>124</v>
      </c>
      <c r="W58" s="52">
        <f t="shared" si="2"/>
        <v>0</v>
      </c>
      <c r="X58" s="52">
        <f t="shared" si="3"/>
        <v>0</v>
      </c>
      <c r="Y58" s="52">
        <f t="shared" si="4"/>
        <v>12</v>
      </c>
      <c r="Z58" s="52">
        <f t="shared" si="5"/>
        <v>0.2</v>
      </c>
      <c r="AA58" s="52">
        <f t="shared" si="6"/>
        <v>0.5</v>
      </c>
      <c r="AC58" s="52">
        <v>1</v>
      </c>
    </row>
    <row r="60" spans="1:29" hidden="1" x14ac:dyDescent="0.15"/>
    <row r="61" spans="1:29" ht="13.5" hidden="1" customHeight="1" x14ac:dyDescent="0.15">
      <c r="B61" s="53" t="s">
        <v>0</v>
      </c>
      <c r="C61" s="54"/>
      <c r="D61" s="54" t="s">
        <v>1</v>
      </c>
      <c r="E61" s="54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58" t="s">
        <v>159</v>
      </c>
    </row>
    <row r="62" spans="1:29" ht="13.5" hidden="1" customHeight="1" x14ac:dyDescent="0.15">
      <c r="B62" s="159"/>
      <c r="C62" s="160"/>
      <c r="D62" s="160"/>
      <c r="E62" s="160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61"/>
    </row>
    <row r="63" spans="1:29" hidden="1" x14ac:dyDescent="0.15">
      <c r="B63" s="159" t="s">
        <v>18</v>
      </c>
      <c r="C63" s="160"/>
      <c r="D63" s="61" t="s">
        <v>19</v>
      </c>
      <c r="E63" s="61" t="s">
        <v>19</v>
      </c>
      <c r="F63" s="64">
        <f>F4</f>
        <v>44671</v>
      </c>
      <c r="G63" s="64">
        <f t="shared" ref="G63:Q64" si="8">G4</f>
        <v>44699</v>
      </c>
      <c r="H63" s="64">
        <f t="shared" si="8"/>
        <v>44727</v>
      </c>
      <c r="I63" s="64">
        <f t="shared" si="8"/>
        <v>44756</v>
      </c>
      <c r="J63" s="64">
        <f t="shared" si="8"/>
        <v>44790</v>
      </c>
      <c r="K63" s="64">
        <f t="shared" si="8"/>
        <v>44825</v>
      </c>
      <c r="L63" s="64">
        <f t="shared" si="8"/>
        <v>44853</v>
      </c>
      <c r="M63" s="64">
        <f t="shared" si="8"/>
        <v>44881</v>
      </c>
      <c r="N63" s="64">
        <f t="shared" si="8"/>
        <v>44916</v>
      </c>
      <c r="O63" s="64">
        <f t="shared" si="8"/>
        <v>44944</v>
      </c>
      <c r="P63" s="64">
        <f t="shared" si="8"/>
        <v>44972</v>
      </c>
      <c r="Q63" s="64">
        <f t="shared" si="8"/>
        <v>44993</v>
      </c>
      <c r="R63" s="162"/>
    </row>
    <row r="64" spans="1:29" hidden="1" x14ac:dyDescent="0.15">
      <c r="B64" s="159" t="s">
        <v>20</v>
      </c>
      <c r="C64" s="160"/>
      <c r="D64" s="61" t="s">
        <v>19</v>
      </c>
      <c r="E64" s="61" t="s">
        <v>19</v>
      </c>
      <c r="F64" s="163">
        <f>F5</f>
        <v>15.5</v>
      </c>
      <c r="G64" s="163">
        <f t="shared" si="8"/>
        <v>17</v>
      </c>
      <c r="H64" s="163">
        <f t="shared" si="8"/>
        <v>20</v>
      </c>
      <c r="I64" s="163">
        <f t="shared" si="8"/>
        <v>27.5</v>
      </c>
      <c r="J64" s="163">
        <f t="shared" si="8"/>
        <v>29</v>
      </c>
      <c r="K64" s="163">
        <f t="shared" si="8"/>
        <v>26</v>
      </c>
      <c r="L64" s="163">
        <f t="shared" si="8"/>
        <v>19</v>
      </c>
      <c r="M64" s="163">
        <f t="shared" si="8"/>
        <v>17</v>
      </c>
      <c r="N64" s="163">
        <f t="shared" si="8"/>
        <v>10.5</v>
      </c>
      <c r="O64" s="163">
        <f t="shared" si="8"/>
        <v>9</v>
      </c>
      <c r="P64" s="163">
        <f t="shared" si="8"/>
        <v>10</v>
      </c>
      <c r="Q64" s="163">
        <f t="shared" si="8"/>
        <v>11.5</v>
      </c>
      <c r="R64" s="162">
        <f>IF(AND(F64="",G64="",H64="",I64="",J64="",K64="",L64="",M64="",N64="",O64="",P64="",Q64=""),"",AVERAGE(F64:Q64))</f>
        <v>17.666666666666668</v>
      </c>
    </row>
    <row r="65" spans="2:18" hidden="1" x14ac:dyDescent="0.15">
      <c r="B65" s="159" t="s">
        <v>21</v>
      </c>
      <c r="C65" s="160"/>
      <c r="D65" s="61" t="s">
        <v>160</v>
      </c>
      <c r="E65" s="61" t="s">
        <v>160</v>
      </c>
      <c r="F65" s="163">
        <f t="shared" ref="F65:Q65" si="9">F6</f>
        <v>16</v>
      </c>
      <c r="G65" s="163">
        <f t="shared" si="9"/>
        <v>20.5</v>
      </c>
      <c r="H65" s="163">
        <f t="shared" si="9"/>
        <v>21.5</v>
      </c>
      <c r="I65" s="163">
        <f t="shared" si="9"/>
        <v>28.5</v>
      </c>
      <c r="J65" s="163">
        <f t="shared" si="9"/>
        <v>27.5</v>
      </c>
      <c r="K65" s="163">
        <f t="shared" si="9"/>
        <v>25</v>
      </c>
      <c r="L65" s="163">
        <f t="shared" si="9"/>
        <v>13</v>
      </c>
      <c r="M65" s="163">
        <f t="shared" si="9"/>
        <v>12</v>
      </c>
      <c r="N65" s="163">
        <f t="shared" si="9"/>
        <v>6.5</v>
      </c>
      <c r="O65" s="163">
        <f t="shared" si="9"/>
        <v>11</v>
      </c>
      <c r="P65" s="163">
        <f t="shared" si="9"/>
        <v>9</v>
      </c>
      <c r="Q65" s="163">
        <f t="shared" si="9"/>
        <v>12</v>
      </c>
      <c r="R65" s="162">
        <f>IF(AND(F65="",G65="",H65="",I65="",J65="",K65="",L65="",M65="",N65="",O65="",P65="",Q65=""),"",AVERAGE(F65:Q65))</f>
        <v>16.875</v>
      </c>
    </row>
    <row r="66" spans="2:18" hidden="1" x14ac:dyDescent="0.15">
      <c r="B66" s="93">
        <v>1</v>
      </c>
      <c r="C66" s="94" t="s">
        <v>22</v>
      </c>
      <c r="D66" s="2" t="s">
        <v>23</v>
      </c>
      <c r="E66" s="164" t="s">
        <v>24</v>
      </c>
      <c r="F66" s="165">
        <f t="shared" ref="F66:Q81" si="10">IF(F7="","",IF(F7=$V7,$AC7,F7))</f>
        <v>0</v>
      </c>
      <c r="G66" s="165">
        <f t="shared" si="10"/>
        <v>0</v>
      </c>
      <c r="H66" s="165">
        <f t="shared" si="10"/>
        <v>0</v>
      </c>
      <c r="I66" s="165">
        <f t="shared" si="10"/>
        <v>0</v>
      </c>
      <c r="J66" s="165">
        <f t="shared" si="10"/>
        <v>0</v>
      </c>
      <c r="K66" s="165">
        <f t="shared" si="10"/>
        <v>0</v>
      </c>
      <c r="L66" s="165">
        <f t="shared" si="10"/>
        <v>0</v>
      </c>
      <c r="M66" s="165">
        <f t="shared" si="10"/>
        <v>0</v>
      </c>
      <c r="N66" s="165">
        <f t="shared" si="10"/>
        <v>0</v>
      </c>
      <c r="O66" s="165">
        <f t="shared" si="10"/>
        <v>0</v>
      </c>
      <c r="P66" s="165">
        <f t="shared" si="10"/>
        <v>0</v>
      </c>
      <c r="Q66" s="165">
        <f t="shared" si="10"/>
        <v>0</v>
      </c>
      <c r="R66" s="162">
        <f>IF(AND(F66="",G66="",H66="",I66="",J66="",K66="",L66="",M66="",N66="",O66="",P66="",Q66=""),"",AVERAGE(F66:Q66))</f>
        <v>0</v>
      </c>
    </row>
    <row r="67" spans="2:18" hidden="1" x14ac:dyDescent="0.15">
      <c r="B67" s="93">
        <v>2</v>
      </c>
      <c r="C67" s="94" t="s">
        <v>25</v>
      </c>
      <c r="D67" s="2" t="s">
        <v>26</v>
      </c>
      <c r="E67" s="164" t="s">
        <v>27</v>
      </c>
      <c r="F67" s="165" t="str">
        <f t="shared" si="10"/>
        <v>不検出</v>
      </c>
      <c r="G67" s="165" t="str">
        <f t="shared" si="10"/>
        <v>不検出</v>
      </c>
      <c r="H67" s="165" t="str">
        <f t="shared" si="10"/>
        <v>不検出</v>
      </c>
      <c r="I67" s="165" t="str">
        <f t="shared" si="10"/>
        <v>不検出</v>
      </c>
      <c r="J67" s="165" t="str">
        <f t="shared" si="10"/>
        <v>不検出</v>
      </c>
      <c r="K67" s="165" t="str">
        <f t="shared" si="10"/>
        <v>不検出</v>
      </c>
      <c r="L67" s="165" t="str">
        <f t="shared" si="10"/>
        <v>不検出</v>
      </c>
      <c r="M67" s="165" t="str">
        <f t="shared" si="10"/>
        <v>不検出</v>
      </c>
      <c r="N67" s="165" t="str">
        <f t="shared" si="10"/>
        <v>不検出</v>
      </c>
      <c r="O67" s="165" t="str">
        <f t="shared" si="10"/>
        <v>不検出</v>
      </c>
      <c r="P67" s="165" t="str">
        <f t="shared" si="10"/>
        <v>不検出</v>
      </c>
      <c r="Q67" s="165" t="str">
        <f t="shared" si="10"/>
        <v>不検出</v>
      </c>
      <c r="R67" s="162"/>
    </row>
    <row r="68" spans="2:18" hidden="1" x14ac:dyDescent="0.15">
      <c r="B68" s="93">
        <v>3</v>
      </c>
      <c r="C68" s="94" t="s">
        <v>29</v>
      </c>
      <c r="D68" s="2" t="s">
        <v>30</v>
      </c>
      <c r="E68" s="164" t="s">
        <v>31</v>
      </c>
      <c r="F68" s="165" t="str">
        <f t="shared" si="10"/>
        <v/>
      </c>
      <c r="G68" s="165" t="str">
        <f t="shared" si="10"/>
        <v/>
      </c>
      <c r="H68" s="165">
        <f t="shared" si="10"/>
        <v>2.9999999999999997E-4</v>
      </c>
      <c r="I68" s="165" t="str">
        <f t="shared" si="10"/>
        <v/>
      </c>
      <c r="J68" s="165" t="str">
        <f t="shared" si="10"/>
        <v/>
      </c>
      <c r="K68" s="165">
        <f t="shared" si="10"/>
        <v>2.9999999999999997E-4</v>
      </c>
      <c r="L68" s="165" t="str">
        <f t="shared" si="10"/>
        <v/>
      </c>
      <c r="M68" s="165" t="str">
        <f t="shared" si="10"/>
        <v/>
      </c>
      <c r="N68" s="165">
        <f t="shared" si="10"/>
        <v>2.9999999999999997E-4</v>
      </c>
      <c r="O68" s="165" t="str">
        <f t="shared" si="10"/>
        <v/>
      </c>
      <c r="P68" s="165" t="str">
        <f t="shared" si="10"/>
        <v/>
      </c>
      <c r="Q68" s="165">
        <f t="shared" si="10"/>
        <v>2.9999999999999997E-4</v>
      </c>
      <c r="R68" s="162">
        <f t="shared" ref="R68:R112" si="11">IF(AND(F68="",G68="",H68="",I68="",J68="",K68="",L68="",M68="",N68="",O68="",P68="",Q68=""),"",AVERAGE(F68:Q68))</f>
        <v>2.9999999999999997E-4</v>
      </c>
    </row>
    <row r="69" spans="2:18" hidden="1" x14ac:dyDescent="0.15">
      <c r="B69" s="93">
        <v>4</v>
      </c>
      <c r="C69" s="94" t="s">
        <v>33</v>
      </c>
      <c r="D69" s="2" t="s">
        <v>34</v>
      </c>
      <c r="E69" s="164" t="s">
        <v>35</v>
      </c>
      <c r="F69" s="165" t="str">
        <f t="shared" si="10"/>
        <v/>
      </c>
      <c r="G69" s="165" t="str">
        <f t="shared" si="10"/>
        <v/>
      </c>
      <c r="H69" s="165">
        <f t="shared" si="10"/>
        <v>5.0000000000000002E-5</v>
      </c>
      <c r="I69" s="165" t="str">
        <f t="shared" si="10"/>
        <v/>
      </c>
      <c r="J69" s="165" t="str">
        <f t="shared" si="10"/>
        <v/>
      </c>
      <c r="K69" s="165">
        <f t="shared" si="10"/>
        <v>5.0000000000000002E-5</v>
      </c>
      <c r="L69" s="165" t="str">
        <f t="shared" si="10"/>
        <v/>
      </c>
      <c r="M69" s="165" t="str">
        <f t="shared" si="10"/>
        <v/>
      </c>
      <c r="N69" s="165">
        <f t="shared" si="10"/>
        <v>5.0000000000000002E-5</v>
      </c>
      <c r="O69" s="165" t="str">
        <f t="shared" si="10"/>
        <v/>
      </c>
      <c r="P69" s="165" t="str">
        <f t="shared" si="10"/>
        <v/>
      </c>
      <c r="Q69" s="165">
        <f t="shared" si="10"/>
        <v>5.0000000000000002E-5</v>
      </c>
      <c r="R69" s="162">
        <f t="shared" si="11"/>
        <v>5.0000000000000002E-5</v>
      </c>
    </row>
    <row r="70" spans="2:18" hidden="1" x14ac:dyDescent="0.15">
      <c r="B70" s="93">
        <v>5</v>
      </c>
      <c r="C70" s="94" t="s">
        <v>37</v>
      </c>
      <c r="D70" s="2" t="s">
        <v>38</v>
      </c>
      <c r="E70" s="164" t="s">
        <v>39</v>
      </c>
      <c r="F70" s="165" t="str">
        <f t="shared" si="10"/>
        <v/>
      </c>
      <c r="G70" s="165" t="str">
        <f t="shared" si="10"/>
        <v/>
      </c>
      <c r="H70" s="165">
        <f t="shared" si="10"/>
        <v>1E-3</v>
      </c>
      <c r="I70" s="165" t="str">
        <f t="shared" si="10"/>
        <v/>
      </c>
      <c r="J70" s="165" t="str">
        <f t="shared" si="10"/>
        <v/>
      </c>
      <c r="K70" s="165">
        <f t="shared" si="10"/>
        <v>1E-3</v>
      </c>
      <c r="L70" s="165" t="str">
        <f t="shared" si="10"/>
        <v/>
      </c>
      <c r="M70" s="165" t="str">
        <f t="shared" si="10"/>
        <v/>
      </c>
      <c r="N70" s="165">
        <f t="shared" si="10"/>
        <v>1E-3</v>
      </c>
      <c r="O70" s="165" t="str">
        <f t="shared" si="10"/>
        <v/>
      </c>
      <c r="P70" s="165" t="str">
        <f t="shared" si="10"/>
        <v/>
      </c>
      <c r="Q70" s="165">
        <f t="shared" si="10"/>
        <v>1E-3</v>
      </c>
      <c r="R70" s="162">
        <f t="shared" si="11"/>
        <v>1E-3</v>
      </c>
    </row>
    <row r="71" spans="2:18" hidden="1" x14ac:dyDescent="0.15">
      <c r="B71" s="93">
        <v>6</v>
      </c>
      <c r="C71" s="94" t="s">
        <v>41</v>
      </c>
      <c r="D71" s="2" t="s">
        <v>38</v>
      </c>
      <c r="E71" s="164" t="s">
        <v>39</v>
      </c>
      <c r="F71" s="165" t="str">
        <f t="shared" si="10"/>
        <v/>
      </c>
      <c r="G71" s="165" t="str">
        <f t="shared" si="10"/>
        <v/>
      </c>
      <c r="H71" s="165">
        <f t="shared" si="10"/>
        <v>1E-3</v>
      </c>
      <c r="I71" s="165" t="str">
        <f t="shared" si="10"/>
        <v/>
      </c>
      <c r="J71" s="165" t="str">
        <f t="shared" si="10"/>
        <v/>
      </c>
      <c r="K71" s="165">
        <f t="shared" si="10"/>
        <v>1E-3</v>
      </c>
      <c r="L71" s="165" t="str">
        <f t="shared" si="10"/>
        <v/>
      </c>
      <c r="M71" s="165" t="str">
        <f t="shared" si="10"/>
        <v/>
      </c>
      <c r="N71" s="165">
        <f t="shared" si="10"/>
        <v>1E-3</v>
      </c>
      <c r="O71" s="165" t="str">
        <f t="shared" si="10"/>
        <v/>
      </c>
      <c r="P71" s="165" t="str">
        <f t="shared" si="10"/>
        <v/>
      </c>
      <c r="Q71" s="165">
        <f t="shared" si="10"/>
        <v>1E-3</v>
      </c>
      <c r="R71" s="162">
        <f t="shared" si="11"/>
        <v>1E-3</v>
      </c>
    </row>
    <row r="72" spans="2:18" hidden="1" x14ac:dyDescent="0.15">
      <c r="B72" s="93">
        <v>7</v>
      </c>
      <c r="C72" s="94" t="s">
        <v>42</v>
      </c>
      <c r="D72" s="2" t="s">
        <v>38</v>
      </c>
      <c r="E72" s="164" t="s">
        <v>39</v>
      </c>
      <c r="F72" s="165" t="str">
        <f t="shared" si="10"/>
        <v/>
      </c>
      <c r="G72" s="165" t="str">
        <f t="shared" si="10"/>
        <v/>
      </c>
      <c r="H72" s="165">
        <f t="shared" si="10"/>
        <v>1E-3</v>
      </c>
      <c r="I72" s="165" t="str">
        <f t="shared" si="10"/>
        <v/>
      </c>
      <c r="J72" s="165" t="str">
        <f t="shared" si="10"/>
        <v/>
      </c>
      <c r="K72" s="165">
        <f t="shared" si="10"/>
        <v>1E-3</v>
      </c>
      <c r="L72" s="165" t="str">
        <f t="shared" si="10"/>
        <v/>
      </c>
      <c r="M72" s="165" t="str">
        <f t="shared" si="10"/>
        <v/>
      </c>
      <c r="N72" s="165">
        <f t="shared" si="10"/>
        <v>1E-3</v>
      </c>
      <c r="O72" s="165" t="str">
        <f t="shared" si="10"/>
        <v/>
      </c>
      <c r="P72" s="165" t="str">
        <f t="shared" si="10"/>
        <v/>
      </c>
      <c r="Q72" s="165">
        <f t="shared" si="10"/>
        <v>1E-3</v>
      </c>
      <c r="R72" s="162">
        <f t="shared" si="11"/>
        <v>1E-3</v>
      </c>
    </row>
    <row r="73" spans="2:18" hidden="1" x14ac:dyDescent="0.15">
      <c r="B73" s="93">
        <v>8</v>
      </c>
      <c r="C73" s="94" t="s">
        <v>43</v>
      </c>
      <c r="D73" s="2" t="s">
        <v>70</v>
      </c>
      <c r="E73" s="164" t="s">
        <v>71</v>
      </c>
      <c r="F73" s="165" t="str">
        <f t="shared" si="10"/>
        <v/>
      </c>
      <c r="G73" s="165" t="str">
        <f t="shared" si="10"/>
        <v/>
      </c>
      <c r="H73" s="165">
        <f t="shared" si="10"/>
        <v>2E-3</v>
      </c>
      <c r="I73" s="165" t="str">
        <f t="shared" si="10"/>
        <v/>
      </c>
      <c r="J73" s="165" t="str">
        <f t="shared" si="10"/>
        <v/>
      </c>
      <c r="K73" s="165">
        <f t="shared" si="10"/>
        <v>2E-3</v>
      </c>
      <c r="L73" s="165" t="str">
        <f t="shared" si="10"/>
        <v/>
      </c>
      <c r="M73" s="165" t="str">
        <f t="shared" si="10"/>
        <v/>
      </c>
      <c r="N73" s="165">
        <f t="shared" si="10"/>
        <v>2E-3</v>
      </c>
      <c r="O73" s="165" t="str">
        <f t="shared" si="10"/>
        <v/>
      </c>
      <c r="P73" s="165" t="str">
        <f t="shared" si="10"/>
        <v/>
      </c>
      <c r="Q73" s="165">
        <f t="shared" si="10"/>
        <v>2E-3</v>
      </c>
      <c r="R73" s="162">
        <f t="shared" si="11"/>
        <v>2E-3</v>
      </c>
    </row>
    <row r="74" spans="2:18" hidden="1" x14ac:dyDescent="0.15">
      <c r="B74" s="93">
        <v>9</v>
      </c>
      <c r="C74" s="94" t="s">
        <v>48</v>
      </c>
      <c r="D74" s="2" t="s">
        <v>49</v>
      </c>
      <c r="E74" s="164" t="s">
        <v>50</v>
      </c>
      <c r="F74" s="165" t="str">
        <f t="shared" si="10"/>
        <v/>
      </c>
      <c r="G74" s="165" t="str">
        <f t="shared" si="10"/>
        <v/>
      </c>
      <c r="H74" s="165">
        <f t="shared" si="10"/>
        <v>4.0000000000000001E-3</v>
      </c>
      <c r="I74" s="165" t="str">
        <f t="shared" si="10"/>
        <v/>
      </c>
      <c r="J74" s="165" t="str">
        <f t="shared" si="10"/>
        <v/>
      </c>
      <c r="K74" s="165">
        <f t="shared" si="10"/>
        <v>4.0000000000000001E-3</v>
      </c>
      <c r="L74" s="165" t="str">
        <f t="shared" si="10"/>
        <v/>
      </c>
      <c r="M74" s="165" t="str">
        <f t="shared" si="10"/>
        <v/>
      </c>
      <c r="N74" s="165">
        <f t="shared" si="10"/>
        <v>4.0000000000000001E-3</v>
      </c>
      <c r="O74" s="165" t="str">
        <f t="shared" si="10"/>
        <v/>
      </c>
      <c r="P74" s="165" t="str">
        <f t="shared" si="10"/>
        <v/>
      </c>
      <c r="Q74" s="165">
        <f t="shared" si="10"/>
        <v>4.0000000000000001E-3</v>
      </c>
      <c r="R74" s="162">
        <f t="shared" si="11"/>
        <v>4.0000000000000001E-3</v>
      </c>
    </row>
    <row r="75" spans="2:18" hidden="1" x14ac:dyDescent="0.15">
      <c r="B75" s="93">
        <v>10</v>
      </c>
      <c r="C75" s="94" t="s">
        <v>52</v>
      </c>
      <c r="D75" s="2" t="s">
        <v>38</v>
      </c>
      <c r="E75" s="164" t="s">
        <v>39</v>
      </c>
      <c r="F75" s="165" t="str">
        <f t="shared" si="10"/>
        <v/>
      </c>
      <c r="G75" s="165" t="str">
        <f t="shared" si="10"/>
        <v/>
      </c>
      <c r="H75" s="165">
        <f t="shared" si="10"/>
        <v>1E-3</v>
      </c>
      <c r="I75" s="165" t="str">
        <f t="shared" si="10"/>
        <v/>
      </c>
      <c r="J75" s="165" t="str">
        <f t="shared" si="10"/>
        <v/>
      </c>
      <c r="K75" s="165">
        <f t="shared" si="10"/>
        <v>1E-3</v>
      </c>
      <c r="L75" s="165" t="str">
        <f t="shared" si="10"/>
        <v/>
      </c>
      <c r="M75" s="165" t="str">
        <f t="shared" si="10"/>
        <v/>
      </c>
      <c r="N75" s="165">
        <f t="shared" si="10"/>
        <v>1E-3</v>
      </c>
      <c r="O75" s="165" t="str">
        <f t="shared" si="10"/>
        <v/>
      </c>
      <c r="P75" s="165" t="str">
        <f t="shared" si="10"/>
        <v/>
      </c>
      <c r="Q75" s="165">
        <f t="shared" si="10"/>
        <v>1E-3</v>
      </c>
      <c r="R75" s="162">
        <f t="shared" si="11"/>
        <v>1E-3</v>
      </c>
    </row>
    <row r="76" spans="2:18" hidden="1" x14ac:dyDescent="0.15">
      <c r="B76" s="93">
        <v>11</v>
      </c>
      <c r="C76" s="94" t="s">
        <v>53</v>
      </c>
      <c r="D76" s="2" t="s">
        <v>54</v>
      </c>
      <c r="E76" s="164" t="s">
        <v>55</v>
      </c>
      <c r="F76" s="165" t="str">
        <f t="shared" si="10"/>
        <v/>
      </c>
      <c r="G76" s="165" t="str">
        <f t="shared" si="10"/>
        <v/>
      </c>
      <c r="H76" s="165">
        <f t="shared" si="10"/>
        <v>1.42</v>
      </c>
      <c r="I76" s="165" t="str">
        <f t="shared" si="10"/>
        <v/>
      </c>
      <c r="J76" s="165" t="str">
        <f t="shared" si="10"/>
        <v/>
      </c>
      <c r="K76" s="165">
        <f t="shared" si="10"/>
        <v>1.18</v>
      </c>
      <c r="L76" s="165" t="str">
        <f t="shared" si="10"/>
        <v/>
      </c>
      <c r="M76" s="165" t="str">
        <f t="shared" si="10"/>
        <v/>
      </c>
      <c r="N76" s="165">
        <f t="shared" si="10"/>
        <v>1.1000000000000001</v>
      </c>
      <c r="O76" s="165" t="str">
        <f t="shared" si="10"/>
        <v/>
      </c>
      <c r="P76" s="165" t="str">
        <f t="shared" si="10"/>
        <v/>
      </c>
      <c r="Q76" s="165">
        <f t="shared" si="10"/>
        <v>1.06</v>
      </c>
      <c r="R76" s="162">
        <f t="shared" si="11"/>
        <v>1.19</v>
      </c>
    </row>
    <row r="77" spans="2:18" hidden="1" x14ac:dyDescent="0.15">
      <c r="B77" s="93">
        <v>12</v>
      </c>
      <c r="C77" s="94" t="s">
        <v>57</v>
      </c>
      <c r="D77" s="2" t="s">
        <v>58</v>
      </c>
      <c r="E77" s="164" t="s">
        <v>59</v>
      </c>
      <c r="F77" s="165" t="str">
        <f t="shared" si="10"/>
        <v/>
      </c>
      <c r="G77" s="165" t="str">
        <f t="shared" si="10"/>
        <v/>
      </c>
      <c r="H77" s="165">
        <f t="shared" si="10"/>
        <v>7.0000000000000007E-2</v>
      </c>
      <c r="I77" s="165" t="str">
        <f t="shared" si="10"/>
        <v/>
      </c>
      <c r="J77" s="165" t="str">
        <f t="shared" si="10"/>
        <v/>
      </c>
      <c r="K77" s="165">
        <f t="shared" si="10"/>
        <v>0.09</v>
      </c>
      <c r="L77" s="165" t="str">
        <f t="shared" si="10"/>
        <v/>
      </c>
      <c r="M77" s="165" t="str">
        <f t="shared" si="10"/>
        <v/>
      </c>
      <c r="N77" s="165">
        <f t="shared" si="10"/>
        <v>0.1</v>
      </c>
      <c r="O77" s="165" t="str">
        <f t="shared" si="10"/>
        <v/>
      </c>
      <c r="P77" s="165" t="str">
        <f t="shared" si="10"/>
        <v/>
      </c>
      <c r="Q77" s="165">
        <f t="shared" si="10"/>
        <v>7.0000000000000007E-2</v>
      </c>
      <c r="R77" s="162">
        <f t="shared" si="11"/>
        <v>8.2500000000000004E-2</v>
      </c>
    </row>
    <row r="78" spans="2:18" hidden="1" x14ac:dyDescent="0.15">
      <c r="B78" s="93">
        <v>13</v>
      </c>
      <c r="C78" s="94" t="s">
        <v>61</v>
      </c>
      <c r="D78" s="2" t="s">
        <v>62</v>
      </c>
      <c r="E78" s="164" t="s">
        <v>63</v>
      </c>
      <c r="F78" s="165" t="str">
        <f t="shared" si="10"/>
        <v/>
      </c>
      <c r="G78" s="165" t="str">
        <f t="shared" si="10"/>
        <v/>
      </c>
      <c r="H78" s="165">
        <f t="shared" si="10"/>
        <v>0.1</v>
      </c>
      <c r="I78" s="165" t="str">
        <f t="shared" si="10"/>
        <v/>
      </c>
      <c r="J78" s="165" t="str">
        <f t="shared" si="10"/>
        <v/>
      </c>
      <c r="K78" s="165">
        <f t="shared" si="10"/>
        <v>0.1</v>
      </c>
      <c r="L78" s="165" t="str">
        <f t="shared" si="10"/>
        <v/>
      </c>
      <c r="M78" s="165" t="str">
        <f t="shared" si="10"/>
        <v/>
      </c>
      <c r="N78" s="165">
        <f t="shared" si="10"/>
        <v>0.1</v>
      </c>
      <c r="O78" s="165" t="str">
        <f t="shared" si="10"/>
        <v/>
      </c>
      <c r="P78" s="165" t="str">
        <f t="shared" si="10"/>
        <v/>
      </c>
      <c r="Q78" s="165">
        <f t="shared" si="10"/>
        <v>0.1</v>
      </c>
      <c r="R78" s="162">
        <f t="shared" si="11"/>
        <v>0.1</v>
      </c>
    </row>
    <row r="79" spans="2:18" hidden="1" x14ac:dyDescent="0.15">
      <c r="B79" s="93">
        <v>14</v>
      </c>
      <c r="C79" s="94" t="s">
        <v>65</v>
      </c>
      <c r="D79" s="2" t="s">
        <v>66</v>
      </c>
      <c r="E79" s="164" t="s">
        <v>67</v>
      </c>
      <c r="F79" s="165" t="str">
        <f t="shared" si="10"/>
        <v/>
      </c>
      <c r="G79" s="165" t="str">
        <f t="shared" si="10"/>
        <v/>
      </c>
      <c r="H79" s="165">
        <f t="shared" si="10"/>
        <v>2.0000000000000001E-4</v>
      </c>
      <c r="I79" s="165" t="str">
        <f t="shared" si="10"/>
        <v/>
      </c>
      <c r="J79" s="165" t="str">
        <f t="shared" si="10"/>
        <v/>
      </c>
      <c r="K79" s="165">
        <f t="shared" si="10"/>
        <v>2.0000000000000001E-4</v>
      </c>
      <c r="L79" s="165" t="str">
        <f t="shared" si="10"/>
        <v/>
      </c>
      <c r="M79" s="165" t="str">
        <f t="shared" si="10"/>
        <v/>
      </c>
      <c r="N79" s="165">
        <f t="shared" si="10"/>
        <v>2.0000000000000001E-4</v>
      </c>
      <c r="O79" s="165" t="str">
        <f t="shared" si="10"/>
        <v/>
      </c>
      <c r="P79" s="165" t="str">
        <f t="shared" si="10"/>
        <v/>
      </c>
      <c r="Q79" s="165">
        <f t="shared" si="10"/>
        <v>2.0000000000000001E-4</v>
      </c>
      <c r="R79" s="162">
        <f t="shared" si="11"/>
        <v>2.0000000000000001E-4</v>
      </c>
    </row>
    <row r="80" spans="2:18" hidden="1" x14ac:dyDescent="0.15">
      <c r="B80" s="93">
        <v>15</v>
      </c>
      <c r="C80" s="94" t="s">
        <v>69</v>
      </c>
      <c r="D80" s="2" t="s">
        <v>70</v>
      </c>
      <c r="E80" s="164" t="s">
        <v>71</v>
      </c>
      <c r="F80" s="165" t="str">
        <f t="shared" si="10"/>
        <v/>
      </c>
      <c r="G80" s="165" t="str">
        <f t="shared" si="10"/>
        <v/>
      </c>
      <c r="H80" s="165">
        <f t="shared" si="10"/>
        <v>5.0000000000000001E-3</v>
      </c>
      <c r="I80" s="165" t="str">
        <f t="shared" si="10"/>
        <v/>
      </c>
      <c r="J80" s="165" t="str">
        <f t="shared" si="10"/>
        <v/>
      </c>
      <c r="K80" s="165">
        <f t="shared" si="10"/>
        <v>5.0000000000000001E-3</v>
      </c>
      <c r="L80" s="165" t="str">
        <f t="shared" si="10"/>
        <v/>
      </c>
      <c r="M80" s="165" t="str">
        <f t="shared" si="10"/>
        <v/>
      </c>
      <c r="N80" s="165">
        <f t="shared" si="10"/>
        <v>5.0000000000000001E-3</v>
      </c>
      <c r="O80" s="165" t="str">
        <f t="shared" si="10"/>
        <v/>
      </c>
      <c r="P80" s="165" t="str">
        <f t="shared" si="10"/>
        <v/>
      </c>
      <c r="Q80" s="165">
        <f t="shared" si="10"/>
        <v>5.0000000000000001E-3</v>
      </c>
      <c r="R80" s="162">
        <f t="shared" si="11"/>
        <v>5.0000000000000001E-3</v>
      </c>
    </row>
    <row r="81" spans="2:18" ht="27" hidden="1" x14ac:dyDescent="0.15">
      <c r="B81" s="93">
        <v>16</v>
      </c>
      <c r="C81" s="94" t="s">
        <v>73</v>
      </c>
      <c r="D81" s="2" t="s">
        <v>49</v>
      </c>
      <c r="E81" s="164" t="s">
        <v>74</v>
      </c>
      <c r="F81" s="165" t="str">
        <f t="shared" si="10"/>
        <v/>
      </c>
      <c r="G81" s="165" t="str">
        <f t="shared" si="10"/>
        <v/>
      </c>
      <c r="H81" s="165">
        <f t="shared" si="10"/>
        <v>2E-3</v>
      </c>
      <c r="I81" s="165" t="str">
        <f t="shared" si="10"/>
        <v/>
      </c>
      <c r="J81" s="165" t="str">
        <f t="shared" si="10"/>
        <v/>
      </c>
      <c r="K81" s="165">
        <f t="shared" si="10"/>
        <v>2E-3</v>
      </c>
      <c r="L81" s="165" t="str">
        <f t="shared" si="10"/>
        <v/>
      </c>
      <c r="M81" s="165" t="str">
        <f t="shared" si="10"/>
        <v/>
      </c>
      <c r="N81" s="165">
        <f t="shared" si="10"/>
        <v>2E-3</v>
      </c>
      <c r="O81" s="165" t="str">
        <f t="shared" si="10"/>
        <v/>
      </c>
      <c r="P81" s="165" t="str">
        <f t="shared" si="10"/>
        <v/>
      </c>
      <c r="Q81" s="165">
        <f t="shared" si="10"/>
        <v>2E-3</v>
      </c>
      <c r="R81" s="162">
        <f t="shared" si="11"/>
        <v>2E-3</v>
      </c>
    </row>
    <row r="82" spans="2:18" hidden="1" x14ac:dyDescent="0.15">
      <c r="B82" s="93">
        <v>17</v>
      </c>
      <c r="C82" s="94" t="s">
        <v>75</v>
      </c>
      <c r="D82" s="2" t="s">
        <v>76</v>
      </c>
      <c r="E82" s="164" t="s">
        <v>39</v>
      </c>
      <c r="F82" s="165" t="str">
        <f t="shared" ref="F82:Q97" si="12">IF(F23="","",IF(F23=$V23,$AC23,F23))</f>
        <v/>
      </c>
      <c r="G82" s="165" t="str">
        <f t="shared" si="12"/>
        <v/>
      </c>
      <c r="H82" s="165">
        <f t="shared" si="12"/>
        <v>1E-3</v>
      </c>
      <c r="I82" s="165" t="str">
        <f t="shared" si="12"/>
        <v/>
      </c>
      <c r="J82" s="165" t="str">
        <f t="shared" si="12"/>
        <v/>
      </c>
      <c r="K82" s="165">
        <f t="shared" si="12"/>
        <v>1E-3</v>
      </c>
      <c r="L82" s="165" t="str">
        <f t="shared" si="12"/>
        <v/>
      </c>
      <c r="M82" s="165" t="str">
        <f t="shared" si="12"/>
        <v/>
      </c>
      <c r="N82" s="165">
        <f t="shared" si="12"/>
        <v>1E-3</v>
      </c>
      <c r="O82" s="165" t="str">
        <f t="shared" si="12"/>
        <v/>
      </c>
      <c r="P82" s="165" t="str">
        <f t="shared" si="12"/>
        <v/>
      </c>
      <c r="Q82" s="165">
        <f t="shared" si="12"/>
        <v>1E-3</v>
      </c>
      <c r="R82" s="162">
        <f t="shared" si="11"/>
        <v>1E-3</v>
      </c>
    </row>
    <row r="83" spans="2:18" hidden="1" x14ac:dyDescent="0.15">
      <c r="B83" s="93">
        <v>18</v>
      </c>
      <c r="C83" s="94" t="s">
        <v>77</v>
      </c>
      <c r="D83" s="2" t="s">
        <v>38</v>
      </c>
      <c r="E83" s="164" t="s">
        <v>39</v>
      </c>
      <c r="F83" s="165" t="str">
        <f t="shared" si="12"/>
        <v/>
      </c>
      <c r="G83" s="165" t="str">
        <f t="shared" si="12"/>
        <v/>
      </c>
      <c r="H83" s="165">
        <f t="shared" si="12"/>
        <v>1E-3</v>
      </c>
      <c r="I83" s="165" t="str">
        <f t="shared" si="12"/>
        <v/>
      </c>
      <c r="J83" s="165" t="str">
        <f t="shared" si="12"/>
        <v/>
      </c>
      <c r="K83" s="165">
        <f t="shared" si="12"/>
        <v>1E-3</v>
      </c>
      <c r="L83" s="165" t="str">
        <f t="shared" si="12"/>
        <v/>
      </c>
      <c r="M83" s="165" t="str">
        <f t="shared" si="12"/>
        <v/>
      </c>
      <c r="N83" s="165">
        <f t="shared" si="12"/>
        <v>1E-3</v>
      </c>
      <c r="O83" s="165" t="str">
        <f t="shared" si="12"/>
        <v/>
      </c>
      <c r="P83" s="165" t="str">
        <f t="shared" si="12"/>
        <v/>
      </c>
      <c r="Q83" s="165">
        <f t="shared" si="12"/>
        <v>1E-3</v>
      </c>
      <c r="R83" s="162">
        <f t="shared" si="11"/>
        <v>1E-3</v>
      </c>
    </row>
    <row r="84" spans="2:18" hidden="1" x14ac:dyDescent="0.15">
      <c r="B84" s="93">
        <v>19</v>
      </c>
      <c r="C84" s="94" t="s">
        <v>78</v>
      </c>
      <c r="D84" s="2" t="s">
        <v>38</v>
      </c>
      <c r="E84" s="164" t="s">
        <v>39</v>
      </c>
      <c r="F84" s="165" t="str">
        <f t="shared" si="12"/>
        <v/>
      </c>
      <c r="G84" s="165" t="str">
        <f t="shared" si="12"/>
        <v/>
      </c>
      <c r="H84" s="165">
        <f t="shared" si="12"/>
        <v>1E-3</v>
      </c>
      <c r="I84" s="165" t="str">
        <f t="shared" si="12"/>
        <v/>
      </c>
      <c r="J84" s="165" t="str">
        <f t="shared" si="12"/>
        <v/>
      </c>
      <c r="K84" s="165">
        <f t="shared" si="12"/>
        <v>1E-3</v>
      </c>
      <c r="L84" s="165" t="str">
        <f t="shared" si="12"/>
        <v/>
      </c>
      <c r="M84" s="165" t="str">
        <f t="shared" si="12"/>
        <v/>
      </c>
      <c r="N84" s="165">
        <f t="shared" si="12"/>
        <v>1E-3</v>
      </c>
      <c r="O84" s="165" t="str">
        <f t="shared" si="12"/>
        <v/>
      </c>
      <c r="P84" s="165" t="str">
        <f t="shared" si="12"/>
        <v/>
      </c>
      <c r="Q84" s="165">
        <f t="shared" si="12"/>
        <v>1E-3</v>
      </c>
      <c r="R84" s="162">
        <f t="shared" si="11"/>
        <v>1E-3</v>
      </c>
    </row>
    <row r="85" spans="2:18" hidden="1" x14ac:dyDescent="0.15">
      <c r="B85" s="93">
        <v>20</v>
      </c>
      <c r="C85" s="94" t="s">
        <v>79</v>
      </c>
      <c r="D85" s="2" t="s">
        <v>38</v>
      </c>
      <c r="E85" s="164" t="s">
        <v>39</v>
      </c>
      <c r="F85" s="165" t="str">
        <f t="shared" si="12"/>
        <v/>
      </c>
      <c r="G85" s="165" t="str">
        <f t="shared" si="12"/>
        <v/>
      </c>
      <c r="H85" s="165">
        <f t="shared" si="12"/>
        <v>1E-3</v>
      </c>
      <c r="I85" s="165" t="str">
        <f t="shared" si="12"/>
        <v/>
      </c>
      <c r="J85" s="165" t="str">
        <f t="shared" si="12"/>
        <v/>
      </c>
      <c r="K85" s="165">
        <f t="shared" si="12"/>
        <v>1E-3</v>
      </c>
      <c r="L85" s="165" t="str">
        <f t="shared" si="12"/>
        <v/>
      </c>
      <c r="M85" s="165" t="str">
        <f t="shared" si="12"/>
        <v/>
      </c>
      <c r="N85" s="165">
        <f t="shared" si="12"/>
        <v>1E-3</v>
      </c>
      <c r="O85" s="165" t="str">
        <f t="shared" si="12"/>
        <v/>
      </c>
      <c r="P85" s="165" t="str">
        <f t="shared" si="12"/>
        <v/>
      </c>
      <c r="Q85" s="165">
        <f t="shared" si="12"/>
        <v>1E-3</v>
      </c>
      <c r="R85" s="162">
        <f t="shared" si="11"/>
        <v>1E-3</v>
      </c>
    </row>
    <row r="86" spans="2:18" hidden="1" x14ac:dyDescent="0.15">
      <c r="B86" s="93">
        <v>21</v>
      </c>
      <c r="C86" s="94" t="s">
        <v>80</v>
      </c>
      <c r="D86" s="2" t="s">
        <v>81</v>
      </c>
      <c r="E86" s="164" t="s">
        <v>82</v>
      </c>
      <c r="F86" s="165" t="str">
        <f t="shared" si="12"/>
        <v/>
      </c>
      <c r="G86" s="165" t="str">
        <f t="shared" si="12"/>
        <v/>
      </c>
      <c r="H86" s="165">
        <f t="shared" si="12"/>
        <v>7.0000000000000007E-2</v>
      </c>
      <c r="I86" s="165" t="str">
        <f t="shared" si="12"/>
        <v/>
      </c>
      <c r="J86" s="165" t="str">
        <f t="shared" si="12"/>
        <v/>
      </c>
      <c r="K86" s="165">
        <f t="shared" si="12"/>
        <v>0.15</v>
      </c>
      <c r="L86" s="165" t="str">
        <f t="shared" si="12"/>
        <v/>
      </c>
      <c r="M86" s="165" t="str">
        <f t="shared" si="12"/>
        <v/>
      </c>
      <c r="N86" s="165">
        <f t="shared" si="12"/>
        <v>7.0000000000000007E-2</v>
      </c>
      <c r="O86" s="165" t="str">
        <f t="shared" si="12"/>
        <v/>
      </c>
      <c r="P86" s="165" t="str">
        <f t="shared" si="12"/>
        <v/>
      </c>
      <c r="Q86" s="165">
        <f t="shared" si="12"/>
        <v>0.06</v>
      </c>
      <c r="R86" s="162">
        <f t="shared" si="11"/>
        <v>8.7500000000000008E-2</v>
      </c>
    </row>
    <row r="87" spans="2:18" hidden="1" x14ac:dyDescent="0.15">
      <c r="B87" s="93">
        <v>22</v>
      </c>
      <c r="C87" s="94" t="s">
        <v>84</v>
      </c>
      <c r="D87" s="2" t="s">
        <v>76</v>
      </c>
      <c r="E87" s="164" t="s">
        <v>74</v>
      </c>
      <c r="F87" s="165" t="str">
        <f t="shared" si="12"/>
        <v/>
      </c>
      <c r="G87" s="165" t="str">
        <f t="shared" si="12"/>
        <v/>
      </c>
      <c r="H87" s="165">
        <f t="shared" si="12"/>
        <v>2E-3</v>
      </c>
      <c r="I87" s="165" t="str">
        <f t="shared" si="12"/>
        <v/>
      </c>
      <c r="J87" s="165" t="str">
        <f t="shared" si="12"/>
        <v/>
      </c>
      <c r="K87" s="165">
        <f t="shared" si="12"/>
        <v>2E-3</v>
      </c>
      <c r="L87" s="165" t="str">
        <f t="shared" si="12"/>
        <v/>
      </c>
      <c r="M87" s="165" t="str">
        <f t="shared" si="12"/>
        <v/>
      </c>
      <c r="N87" s="165">
        <f t="shared" si="12"/>
        <v>2E-3</v>
      </c>
      <c r="O87" s="165" t="str">
        <f t="shared" si="12"/>
        <v/>
      </c>
      <c r="P87" s="165" t="str">
        <f t="shared" si="12"/>
        <v/>
      </c>
      <c r="Q87" s="165">
        <f t="shared" si="12"/>
        <v>2E-3</v>
      </c>
      <c r="R87" s="162">
        <f t="shared" si="11"/>
        <v>2E-3</v>
      </c>
    </row>
    <row r="88" spans="2:18" hidden="1" x14ac:dyDescent="0.15">
      <c r="B88" s="93">
        <v>23</v>
      </c>
      <c r="C88" s="94" t="s">
        <v>85</v>
      </c>
      <c r="D88" s="2" t="s">
        <v>86</v>
      </c>
      <c r="E88" s="164" t="s">
        <v>39</v>
      </c>
      <c r="F88" s="165" t="str">
        <f t="shared" si="12"/>
        <v/>
      </c>
      <c r="G88" s="165" t="str">
        <f t="shared" si="12"/>
        <v/>
      </c>
      <c r="H88" s="165">
        <f t="shared" si="12"/>
        <v>2E-3</v>
      </c>
      <c r="I88" s="165" t="str">
        <f t="shared" si="12"/>
        <v/>
      </c>
      <c r="J88" s="165" t="str">
        <f t="shared" si="12"/>
        <v/>
      </c>
      <c r="K88" s="165">
        <f t="shared" si="12"/>
        <v>1E-3</v>
      </c>
      <c r="L88" s="165" t="str">
        <f t="shared" si="12"/>
        <v/>
      </c>
      <c r="M88" s="165" t="str">
        <f t="shared" si="12"/>
        <v/>
      </c>
      <c r="N88" s="165">
        <f t="shared" si="12"/>
        <v>1E-3</v>
      </c>
      <c r="O88" s="165" t="str">
        <f t="shared" si="12"/>
        <v/>
      </c>
      <c r="P88" s="165" t="str">
        <f t="shared" si="12"/>
        <v/>
      </c>
      <c r="Q88" s="165">
        <f t="shared" si="12"/>
        <v>1E-3</v>
      </c>
      <c r="R88" s="162">
        <f t="shared" si="11"/>
        <v>1.25E-3</v>
      </c>
    </row>
    <row r="89" spans="2:18" hidden="1" x14ac:dyDescent="0.15">
      <c r="B89" s="93">
        <v>24</v>
      </c>
      <c r="C89" s="94" t="s">
        <v>87</v>
      </c>
      <c r="D89" s="2" t="s">
        <v>49</v>
      </c>
      <c r="E89" s="164" t="s">
        <v>50</v>
      </c>
      <c r="F89" s="165" t="str">
        <f t="shared" si="12"/>
        <v/>
      </c>
      <c r="G89" s="165" t="str">
        <f t="shared" si="12"/>
        <v/>
      </c>
      <c r="H89" s="165">
        <f t="shared" si="12"/>
        <v>3.0000000000000001E-3</v>
      </c>
      <c r="I89" s="165" t="str">
        <f t="shared" si="12"/>
        <v/>
      </c>
      <c r="J89" s="165" t="str">
        <f t="shared" si="12"/>
        <v/>
      </c>
      <c r="K89" s="165">
        <f t="shared" si="12"/>
        <v>3.0000000000000001E-3</v>
      </c>
      <c r="L89" s="165" t="str">
        <f t="shared" si="12"/>
        <v/>
      </c>
      <c r="M89" s="165" t="str">
        <f t="shared" si="12"/>
        <v/>
      </c>
      <c r="N89" s="165">
        <f t="shared" si="12"/>
        <v>3.0000000000000001E-3</v>
      </c>
      <c r="O89" s="165" t="str">
        <f t="shared" si="12"/>
        <v/>
      </c>
      <c r="P89" s="165" t="str">
        <f t="shared" si="12"/>
        <v/>
      </c>
      <c r="Q89" s="165">
        <f t="shared" si="12"/>
        <v>3.0000000000000001E-3</v>
      </c>
      <c r="R89" s="162">
        <f t="shared" si="11"/>
        <v>3.0000000000000001E-3</v>
      </c>
    </row>
    <row r="90" spans="2:18" hidden="1" x14ac:dyDescent="0.15">
      <c r="B90" s="93">
        <v>25</v>
      </c>
      <c r="C90" s="94" t="s">
        <v>91</v>
      </c>
      <c r="D90" s="2" t="s">
        <v>92</v>
      </c>
      <c r="E90" s="164" t="s">
        <v>39</v>
      </c>
      <c r="F90" s="165" t="str">
        <f t="shared" si="12"/>
        <v/>
      </c>
      <c r="G90" s="165" t="str">
        <f t="shared" si="12"/>
        <v/>
      </c>
      <c r="H90" s="165">
        <f t="shared" si="12"/>
        <v>2E-3</v>
      </c>
      <c r="I90" s="165" t="str">
        <f t="shared" si="12"/>
        <v/>
      </c>
      <c r="J90" s="165" t="str">
        <f t="shared" si="12"/>
        <v/>
      </c>
      <c r="K90" s="165">
        <f t="shared" si="12"/>
        <v>3.0000000000000001E-3</v>
      </c>
      <c r="L90" s="165" t="str">
        <f t="shared" si="12"/>
        <v/>
      </c>
      <c r="M90" s="165" t="str">
        <f t="shared" si="12"/>
        <v/>
      </c>
      <c r="N90" s="165">
        <f t="shared" si="12"/>
        <v>1E-3</v>
      </c>
      <c r="O90" s="165" t="str">
        <f t="shared" si="12"/>
        <v/>
      </c>
      <c r="P90" s="165" t="str">
        <f t="shared" si="12"/>
        <v/>
      </c>
      <c r="Q90" s="165">
        <f t="shared" si="12"/>
        <v>1E-3</v>
      </c>
      <c r="R90" s="162">
        <f t="shared" si="11"/>
        <v>1.75E-3</v>
      </c>
    </row>
    <row r="91" spans="2:18" hidden="1" x14ac:dyDescent="0.15">
      <c r="B91" s="93">
        <v>26</v>
      </c>
      <c r="C91" s="94" t="s">
        <v>93</v>
      </c>
      <c r="D91" s="2" t="s">
        <v>38</v>
      </c>
      <c r="E91" s="164" t="s">
        <v>39</v>
      </c>
      <c r="F91" s="165" t="str">
        <f t="shared" si="12"/>
        <v/>
      </c>
      <c r="G91" s="165" t="str">
        <f t="shared" si="12"/>
        <v/>
      </c>
      <c r="H91" s="165">
        <f t="shared" si="12"/>
        <v>1E-3</v>
      </c>
      <c r="I91" s="165" t="str">
        <f t="shared" si="12"/>
        <v/>
      </c>
      <c r="J91" s="165" t="str">
        <f t="shared" si="12"/>
        <v/>
      </c>
      <c r="K91" s="165">
        <f t="shared" si="12"/>
        <v>1E-3</v>
      </c>
      <c r="L91" s="165" t="str">
        <f t="shared" si="12"/>
        <v/>
      </c>
      <c r="M91" s="165" t="str">
        <f t="shared" si="12"/>
        <v/>
      </c>
      <c r="N91" s="165">
        <f t="shared" si="12"/>
        <v>1E-3</v>
      </c>
      <c r="O91" s="165" t="str">
        <f t="shared" si="12"/>
        <v/>
      </c>
      <c r="P91" s="165" t="str">
        <f t="shared" si="12"/>
        <v/>
      </c>
      <c r="Q91" s="165">
        <f t="shared" si="12"/>
        <v>1E-3</v>
      </c>
      <c r="R91" s="162">
        <f t="shared" si="11"/>
        <v>1E-3</v>
      </c>
    </row>
    <row r="92" spans="2:18" hidden="1" x14ac:dyDescent="0.15">
      <c r="B92" s="93">
        <v>27</v>
      </c>
      <c r="C92" s="94" t="s">
        <v>94</v>
      </c>
      <c r="D92" s="2" t="s">
        <v>92</v>
      </c>
      <c r="E92" s="164" t="s">
        <v>39</v>
      </c>
      <c r="F92" s="165" t="str">
        <f t="shared" si="12"/>
        <v/>
      </c>
      <c r="G92" s="165" t="str">
        <f t="shared" si="12"/>
        <v/>
      </c>
      <c r="H92" s="165">
        <f t="shared" si="12"/>
        <v>7.0000000000000001E-3</v>
      </c>
      <c r="I92" s="165" t="str">
        <f t="shared" si="12"/>
        <v/>
      </c>
      <c r="J92" s="165" t="str">
        <f t="shared" si="12"/>
        <v/>
      </c>
      <c r="K92" s="165">
        <f t="shared" si="12"/>
        <v>7.0000000000000001E-3</v>
      </c>
      <c r="L92" s="165" t="str">
        <f t="shared" si="12"/>
        <v/>
      </c>
      <c r="M92" s="165" t="str">
        <f t="shared" si="12"/>
        <v/>
      </c>
      <c r="N92" s="165">
        <f t="shared" si="12"/>
        <v>2E-3</v>
      </c>
      <c r="O92" s="165" t="str">
        <f t="shared" si="12"/>
        <v/>
      </c>
      <c r="P92" s="165" t="str">
        <f t="shared" si="12"/>
        <v/>
      </c>
      <c r="Q92" s="165">
        <f t="shared" si="12"/>
        <v>2E-3</v>
      </c>
      <c r="R92" s="162">
        <f t="shared" si="11"/>
        <v>4.5000000000000005E-3</v>
      </c>
    </row>
    <row r="93" spans="2:18" hidden="1" x14ac:dyDescent="0.15">
      <c r="B93" s="93">
        <v>28</v>
      </c>
      <c r="C93" s="94" t="s">
        <v>95</v>
      </c>
      <c r="D93" s="2" t="s">
        <v>108</v>
      </c>
      <c r="E93" s="164" t="s">
        <v>55</v>
      </c>
      <c r="F93" s="165" t="str">
        <f t="shared" si="12"/>
        <v/>
      </c>
      <c r="G93" s="165" t="str">
        <f t="shared" si="12"/>
        <v/>
      </c>
      <c r="H93" s="165">
        <f t="shared" si="12"/>
        <v>3.0000000000000001E-3</v>
      </c>
      <c r="I93" s="165" t="str">
        <f t="shared" si="12"/>
        <v/>
      </c>
      <c r="J93" s="165" t="str">
        <f t="shared" si="12"/>
        <v/>
      </c>
      <c r="K93" s="165">
        <f t="shared" si="12"/>
        <v>3.0000000000000001E-3</v>
      </c>
      <c r="L93" s="165" t="str">
        <f t="shared" si="12"/>
        <v/>
      </c>
      <c r="M93" s="165" t="str">
        <f t="shared" si="12"/>
        <v/>
      </c>
      <c r="N93" s="165">
        <f t="shared" si="12"/>
        <v>3.0000000000000001E-3</v>
      </c>
      <c r="O93" s="165" t="str">
        <f t="shared" si="12"/>
        <v/>
      </c>
      <c r="P93" s="165" t="str">
        <f t="shared" si="12"/>
        <v/>
      </c>
      <c r="Q93" s="165">
        <f t="shared" si="12"/>
        <v>3.0000000000000001E-3</v>
      </c>
      <c r="R93" s="162">
        <f t="shared" si="11"/>
        <v>3.0000000000000001E-3</v>
      </c>
    </row>
    <row r="94" spans="2:18" hidden="1" x14ac:dyDescent="0.15">
      <c r="B94" s="93">
        <v>29</v>
      </c>
      <c r="C94" s="94" t="s">
        <v>96</v>
      </c>
      <c r="D94" s="2" t="s">
        <v>97</v>
      </c>
      <c r="E94" s="164" t="s">
        <v>39</v>
      </c>
      <c r="F94" s="165" t="str">
        <f t="shared" si="12"/>
        <v/>
      </c>
      <c r="G94" s="165" t="str">
        <f t="shared" si="12"/>
        <v/>
      </c>
      <c r="H94" s="165">
        <f t="shared" si="12"/>
        <v>3.0000000000000001E-3</v>
      </c>
      <c r="I94" s="165" t="str">
        <f t="shared" si="12"/>
        <v/>
      </c>
      <c r="J94" s="165" t="str">
        <f t="shared" si="12"/>
        <v/>
      </c>
      <c r="K94" s="165">
        <f t="shared" si="12"/>
        <v>3.0000000000000001E-3</v>
      </c>
      <c r="L94" s="165" t="str">
        <f t="shared" si="12"/>
        <v/>
      </c>
      <c r="M94" s="165" t="str">
        <f t="shared" si="12"/>
        <v/>
      </c>
      <c r="N94" s="165">
        <f t="shared" si="12"/>
        <v>1E-3</v>
      </c>
      <c r="O94" s="165" t="str">
        <f t="shared" si="12"/>
        <v/>
      </c>
      <c r="P94" s="165" t="str">
        <f t="shared" si="12"/>
        <v/>
      </c>
      <c r="Q94" s="165">
        <f t="shared" si="12"/>
        <v>1E-3</v>
      </c>
      <c r="R94" s="162">
        <f t="shared" si="11"/>
        <v>2E-3</v>
      </c>
    </row>
    <row r="95" spans="2:18" hidden="1" x14ac:dyDescent="0.15">
      <c r="B95" s="93">
        <v>30</v>
      </c>
      <c r="C95" s="94" t="s">
        <v>98</v>
      </c>
      <c r="D95" s="2" t="s">
        <v>99</v>
      </c>
      <c r="E95" s="164" t="s">
        <v>39</v>
      </c>
      <c r="F95" s="165" t="str">
        <f t="shared" si="12"/>
        <v/>
      </c>
      <c r="G95" s="165" t="str">
        <f t="shared" si="12"/>
        <v/>
      </c>
      <c r="H95" s="165">
        <f t="shared" si="12"/>
        <v>1E-3</v>
      </c>
      <c r="I95" s="165" t="str">
        <f t="shared" si="12"/>
        <v/>
      </c>
      <c r="J95" s="165" t="str">
        <f t="shared" si="12"/>
        <v/>
      </c>
      <c r="K95" s="165">
        <f t="shared" si="12"/>
        <v>1E-3</v>
      </c>
      <c r="L95" s="165" t="str">
        <f t="shared" si="12"/>
        <v/>
      </c>
      <c r="M95" s="165" t="str">
        <f t="shared" si="12"/>
        <v/>
      </c>
      <c r="N95" s="165">
        <f t="shared" si="12"/>
        <v>1E-3</v>
      </c>
      <c r="O95" s="165" t="str">
        <f t="shared" si="12"/>
        <v/>
      </c>
      <c r="P95" s="165" t="str">
        <f t="shared" si="12"/>
        <v/>
      </c>
      <c r="Q95" s="165">
        <f t="shared" si="12"/>
        <v>1E-3</v>
      </c>
      <c r="R95" s="162">
        <f t="shared" si="11"/>
        <v>1E-3</v>
      </c>
    </row>
    <row r="96" spans="2:18" hidden="1" x14ac:dyDescent="0.15">
      <c r="B96" s="93">
        <v>31</v>
      </c>
      <c r="C96" s="94" t="s">
        <v>100</v>
      </c>
      <c r="D96" s="2" t="s">
        <v>101</v>
      </c>
      <c r="E96" s="164" t="s">
        <v>102</v>
      </c>
      <c r="F96" s="165" t="str">
        <f t="shared" si="12"/>
        <v/>
      </c>
      <c r="G96" s="165" t="str">
        <f t="shared" si="12"/>
        <v/>
      </c>
      <c r="H96" s="165">
        <f t="shared" si="12"/>
        <v>8.0000000000000002E-3</v>
      </c>
      <c r="I96" s="165" t="str">
        <f t="shared" si="12"/>
        <v/>
      </c>
      <c r="J96" s="165" t="str">
        <f t="shared" si="12"/>
        <v/>
      </c>
      <c r="K96" s="165">
        <f t="shared" si="12"/>
        <v>8.0000000000000002E-3</v>
      </c>
      <c r="L96" s="165" t="str">
        <f t="shared" si="12"/>
        <v/>
      </c>
      <c r="M96" s="165" t="str">
        <f t="shared" si="12"/>
        <v/>
      </c>
      <c r="N96" s="165">
        <f t="shared" si="12"/>
        <v>8.0000000000000002E-3</v>
      </c>
      <c r="O96" s="165" t="str">
        <f t="shared" si="12"/>
        <v/>
      </c>
      <c r="P96" s="165" t="str">
        <f t="shared" si="12"/>
        <v/>
      </c>
      <c r="Q96" s="165">
        <f t="shared" si="12"/>
        <v>8.0000000000000002E-3</v>
      </c>
      <c r="R96" s="162">
        <f t="shared" si="11"/>
        <v>8.0000000000000002E-3</v>
      </c>
    </row>
    <row r="97" spans="2:18" hidden="1" x14ac:dyDescent="0.15">
      <c r="B97" s="93">
        <v>32</v>
      </c>
      <c r="C97" s="94" t="s">
        <v>104</v>
      </c>
      <c r="D97" s="2" t="s">
        <v>62</v>
      </c>
      <c r="E97" s="164" t="s">
        <v>105</v>
      </c>
      <c r="F97" s="165" t="str">
        <f t="shared" si="12"/>
        <v/>
      </c>
      <c r="G97" s="165" t="str">
        <f t="shared" si="12"/>
        <v/>
      </c>
      <c r="H97" s="165">
        <f t="shared" si="12"/>
        <v>0.02</v>
      </c>
      <c r="I97" s="165" t="str">
        <f t="shared" si="12"/>
        <v/>
      </c>
      <c r="J97" s="165" t="str">
        <f t="shared" si="12"/>
        <v/>
      </c>
      <c r="K97" s="165">
        <f t="shared" si="12"/>
        <v>0.01</v>
      </c>
      <c r="L97" s="165" t="str">
        <f t="shared" si="12"/>
        <v/>
      </c>
      <c r="M97" s="165" t="str">
        <f t="shared" si="12"/>
        <v/>
      </c>
      <c r="N97" s="165">
        <f t="shared" si="12"/>
        <v>0.01</v>
      </c>
      <c r="O97" s="165" t="str">
        <f t="shared" si="12"/>
        <v/>
      </c>
      <c r="P97" s="165" t="str">
        <f t="shared" si="12"/>
        <v/>
      </c>
      <c r="Q97" s="165">
        <f t="shared" si="12"/>
        <v>0.01</v>
      </c>
      <c r="R97" s="162">
        <f t="shared" si="11"/>
        <v>1.2500000000000001E-2</v>
      </c>
    </row>
    <row r="98" spans="2:18" hidden="1" x14ac:dyDescent="0.15">
      <c r="B98" s="93">
        <v>33</v>
      </c>
      <c r="C98" s="94" t="s">
        <v>107</v>
      </c>
      <c r="D98" s="2" t="s">
        <v>108</v>
      </c>
      <c r="E98" s="164" t="s">
        <v>105</v>
      </c>
      <c r="F98" s="165" t="str">
        <f t="shared" ref="F98:Q113" si="13">IF(F39="","",IF(F39=$V39,$AC39,F39))</f>
        <v/>
      </c>
      <c r="G98" s="165" t="str">
        <f t="shared" si="13"/>
        <v/>
      </c>
      <c r="H98" s="165">
        <f t="shared" si="13"/>
        <v>0.01</v>
      </c>
      <c r="I98" s="165" t="str">
        <f t="shared" si="13"/>
        <v/>
      </c>
      <c r="J98" s="165" t="str">
        <f t="shared" si="13"/>
        <v/>
      </c>
      <c r="K98" s="165">
        <f t="shared" si="13"/>
        <v>0.01</v>
      </c>
      <c r="L98" s="165" t="str">
        <f t="shared" si="13"/>
        <v/>
      </c>
      <c r="M98" s="165" t="str">
        <f t="shared" si="13"/>
        <v/>
      </c>
      <c r="N98" s="165">
        <f t="shared" si="13"/>
        <v>0.01</v>
      </c>
      <c r="O98" s="165" t="str">
        <f t="shared" si="13"/>
        <v/>
      </c>
      <c r="P98" s="165" t="str">
        <f t="shared" si="13"/>
        <v/>
      </c>
      <c r="Q98" s="165">
        <f t="shared" si="13"/>
        <v>0.01</v>
      </c>
      <c r="R98" s="162">
        <f t="shared" si="11"/>
        <v>0.01</v>
      </c>
    </row>
    <row r="99" spans="2:18" hidden="1" x14ac:dyDescent="0.15">
      <c r="B99" s="93">
        <v>34</v>
      </c>
      <c r="C99" s="94" t="s">
        <v>109</v>
      </c>
      <c r="D99" s="2" t="s">
        <v>110</v>
      </c>
      <c r="E99" s="164" t="s">
        <v>111</v>
      </c>
      <c r="F99" s="165" t="str">
        <f t="shared" si="13"/>
        <v/>
      </c>
      <c r="G99" s="165" t="str">
        <f t="shared" si="13"/>
        <v/>
      </c>
      <c r="H99" s="165">
        <f t="shared" si="13"/>
        <v>0.03</v>
      </c>
      <c r="I99" s="165" t="str">
        <f t="shared" si="13"/>
        <v/>
      </c>
      <c r="J99" s="165" t="str">
        <f t="shared" si="13"/>
        <v/>
      </c>
      <c r="K99" s="165">
        <f t="shared" si="13"/>
        <v>0.03</v>
      </c>
      <c r="L99" s="165" t="str">
        <f t="shared" si="13"/>
        <v/>
      </c>
      <c r="M99" s="165" t="str">
        <f t="shared" si="13"/>
        <v/>
      </c>
      <c r="N99" s="165">
        <f t="shared" si="13"/>
        <v>0.03</v>
      </c>
      <c r="O99" s="165" t="str">
        <f t="shared" si="13"/>
        <v/>
      </c>
      <c r="P99" s="165" t="str">
        <f t="shared" si="13"/>
        <v/>
      </c>
      <c r="Q99" s="165">
        <f t="shared" si="13"/>
        <v>0.03</v>
      </c>
      <c r="R99" s="162">
        <f t="shared" si="11"/>
        <v>0.03</v>
      </c>
    </row>
    <row r="100" spans="2:18" hidden="1" x14ac:dyDescent="0.15">
      <c r="B100" s="93">
        <v>35</v>
      </c>
      <c r="C100" s="94" t="s">
        <v>113</v>
      </c>
      <c r="D100" s="2" t="s">
        <v>62</v>
      </c>
      <c r="E100" s="164" t="s">
        <v>105</v>
      </c>
      <c r="F100" s="165" t="str">
        <f t="shared" si="13"/>
        <v/>
      </c>
      <c r="G100" s="165" t="str">
        <f t="shared" si="13"/>
        <v/>
      </c>
      <c r="H100" s="165">
        <f t="shared" si="13"/>
        <v>0.03</v>
      </c>
      <c r="I100" s="165" t="str">
        <f t="shared" si="13"/>
        <v/>
      </c>
      <c r="J100" s="165" t="str">
        <f t="shared" si="13"/>
        <v/>
      </c>
      <c r="K100" s="165">
        <f t="shared" si="13"/>
        <v>0.01</v>
      </c>
      <c r="L100" s="165" t="str">
        <f t="shared" si="13"/>
        <v/>
      </c>
      <c r="M100" s="165" t="str">
        <f t="shared" si="13"/>
        <v/>
      </c>
      <c r="N100" s="165">
        <f t="shared" si="13"/>
        <v>0.01</v>
      </c>
      <c r="O100" s="165" t="str">
        <f t="shared" si="13"/>
        <v/>
      </c>
      <c r="P100" s="165" t="str">
        <f t="shared" si="13"/>
        <v/>
      </c>
      <c r="Q100" s="165">
        <f t="shared" si="13"/>
        <v>0.01</v>
      </c>
      <c r="R100" s="162">
        <f t="shared" si="11"/>
        <v>1.5000000000000001E-2</v>
      </c>
    </row>
    <row r="101" spans="2:18" hidden="1" x14ac:dyDescent="0.15">
      <c r="B101" s="93">
        <v>36</v>
      </c>
      <c r="C101" s="94" t="s">
        <v>114</v>
      </c>
      <c r="D101" s="2" t="s">
        <v>115</v>
      </c>
      <c r="E101" s="164" t="s">
        <v>116</v>
      </c>
      <c r="F101" s="165" t="str">
        <f t="shared" si="13"/>
        <v/>
      </c>
      <c r="G101" s="165" t="str">
        <f t="shared" si="13"/>
        <v/>
      </c>
      <c r="H101" s="165">
        <f t="shared" si="13"/>
        <v>7.5</v>
      </c>
      <c r="I101" s="165" t="str">
        <f t="shared" si="13"/>
        <v/>
      </c>
      <c r="J101" s="165" t="str">
        <f t="shared" si="13"/>
        <v/>
      </c>
      <c r="K101" s="165">
        <f t="shared" si="13"/>
        <v>7.4</v>
      </c>
      <c r="L101" s="165" t="str">
        <f t="shared" si="13"/>
        <v/>
      </c>
      <c r="M101" s="165" t="str">
        <f t="shared" si="13"/>
        <v/>
      </c>
      <c r="N101" s="165">
        <f t="shared" si="13"/>
        <v>6.8</v>
      </c>
      <c r="O101" s="165" t="str">
        <f t="shared" si="13"/>
        <v/>
      </c>
      <c r="P101" s="165" t="str">
        <f t="shared" si="13"/>
        <v/>
      </c>
      <c r="Q101" s="165">
        <f t="shared" si="13"/>
        <v>6.4</v>
      </c>
      <c r="R101" s="162">
        <f t="shared" si="11"/>
        <v>7.0250000000000004</v>
      </c>
    </row>
    <row r="102" spans="2:18" hidden="1" x14ac:dyDescent="0.15">
      <c r="B102" s="93">
        <v>37</v>
      </c>
      <c r="C102" s="94" t="s">
        <v>117</v>
      </c>
      <c r="D102" s="2" t="s">
        <v>70</v>
      </c>
      <c r="E102" s="164" t="s">
        <v>71</v>
      </c>
      <c r="F102" s="165" t="str">
        <f t="shared" si="13"/>
        <v/>
      </c>
      <c r="G102" s="165" t="str">
        <f t="shared" si="13"/>
        <v/>
      </c>
      <c r="H102" s="165">
        <f t="shared" si="13"/>
        <v>5.0000000000000001E-3</v>
      </c>
      <c r="I102" s="165" t="str">
        <f t="shared" si="13"/>
        <v/>
      </c>
      <c r="J102" s="165" t="str">
        <f t="shared" si="13"/>
        <v/>
      </c>
      <c r="K102" s="165">
        <f t="shared" si="13"/>
        <v>5.0000000000000001E-3</v>
      </c>
      <c r="L102" s="165" t="str">
        <f t="shared" si="13"/>
        <v/>
      </c>
      <c r="M102" s="165" t="str">
        <f t="shared" si="13"/>
        <v/>
      </c>
      <c r="N102" s="165">
        <f t="shared" si="13"/>
        <v>5.0000000000000001E-3</v>
      </c>
      <c r="O102" s="165" t="str">
        <f t="shared" si="13"/>
        <v/>
      </c>
      <c r="P102" s="165" t="str">
        <f t="shared" si="13"/>
        <v/>
      </c>
      <c r="Q102" s="165">
        <f t="shared" si="13"/>
        <v>5.0000000000000001E-3</v>
      </c>
      <c r="R102" s="162">
        <f t="shared" si="11"/>
        <v>5.0000000000000001E-3</v>
      </c>
    </row>
    <row r="103" spans="2:18" hidden="1" x14ac:dyDescent="0.15">
      <c r="B103" s="93">
        <v>38</v>
      </c>
      <c r="C103" s="94" t="s">
        <v>118</v>
      </c>
      <c r="D103" s="2" t="s">
        <v>115</v>
      </c>
      <c r="E103" s="164" t="s">
        <v>119</v>
      </c>
      <c r="F103" s="165">
        <f t="shared" si="13"/>
        <v>6.2</v>
      </c>
      <c r="G103" s="165">
        <f t="shared" si="13"/>
        <v>6.5</v>
      </c>
      <c r="H103" s="165">
        <f t="shared" si="13"/>
        <v>7.2</v>
      </c>
      <c r="I103" s="165">
        <f t="shared" si="13"/>
        <v>6.6</v>
      </c>
      <c r="J103" s="165">
        <f t="shared" si="13"/>
        <v>6.6</v>
      </c>
      <c r="K103" s="165">
        <f t="shared" si="13"/>
        <v>6.1</v>
      </c>
      <c r="L103" s="165">
        <f t="shared" si="13"/>
        <v>6</v>
      </c>
      <c r="M103" s="165">
        <f t="shared" si="13"/>
        <v>6.2</v>
      </c>
      <c r="N103" s="165">
        <f t="shared" si="13"/>
        <v>6.3</v>
      </c>
      <c r="O103" s="165">
        <f t="shared" si="13"/>
        <v>6.8</v>
      </c>
      <c r="P103" s="165">
        <f t="shared" si="13"/>
        <v>8.1999999999999993</v>
      </c>
      <c r="Q103" s="165">
        <f t="shared" si="13"/>
        <v>7.1</v>
      </c>
      <c r="R103" s="162">
        <f t="shared" si="11"/>
        <v>6.6499999999999995</v>
      </c>
    </row>
    <row r="104" spans="2:18" hidden="1" x14ac:dyDescent="0.15">
      <c r="B104" s="93">
        <v>39</v>
      </c>
      <c r="C104" s="94" t="s">
        <v>121</v>
      </c>
      <c r="D104" s="2" t="s">
        <v>122</v>
      </c>
      <c r="E104" s="164" t="s">
        <v>123</v>
      </c>
      <c r="F104" s="165" t="str">
        <f t="shared" si="13"/>
        <v/>
      </c>
      <c r="G104" s="165" t="str">
        <f t="shared" si="13"/>
        <v/>
      </c>
      <c r="H104" s="165">
        <f t="shared" si="13"/>
        <v>63</v>
      </c>
      <c r="I104" s="165" t="str">
        <f t="shared" si="13"/>
        <v/>
      </c>
      <c r="J104" s="165" t="str">
        <f t="shared" si="13"/>
        <v/>
      </c>
      <c r="K104" s="165">
        <f t="shared" si="13"/>
        <v>71</v>
      </c>
      <c r="L104" s="165" t="str">
        <f t="shared" si="13"/>
        <v/>
      </c>
      <c r="M104" s="165" t="str">
        <f t="shared" si="13"/>
        <v/>
      </c>
      <c r="N104" s="165">
        <f t="shared" si="13"/>
        <v>60</v>
      </c>
      <c r="O104" s="165" t="str">
        <f t="shared" si="13"/>
        <v/>
      </c>
      <c r="P104" s="165" t="str">
        <f t="shared" si="13"/>
        <v/>
      </c>
      <c r="Q104" s="165">
        <f t="shared" si="13"/>
        <v>52</v>
      </c>
      <c r="R104" s="162">
        <f t="shared" si="11"/>
        <v>61.5</v>
      </c>
    </row>
    <row r="105" spans="2:18" hidden="1" x14ac:dyDescent="0.15">
      <c r="B105" s="93">
        <v>40</v>
      </c>
      <c r="C105" s="94" t="s">
        <v>125</v>
      </c>
      <c r="D105" s="2" t="s">
        <v>126</v>
      </c>
      <c r="E105" s="164" t="s">
        <v>127</v>
      </c>
      <c r="F105" s="165" t="str">
        <f t="shared" si="13"/>
        <v/>
      </c>
      <c r="G105" s="165" t="str">
        <f t="shared" si="13"/>
        <v/>
      </c>
      <c r="H105" s="165">
        <f t="shared" si="13"/>
        <v>108</v>
      </c>
      <c r="I105" s="165" t="str">
        <f t="shared" si="13"/>
        <v/>
      </c>
      <c r="J105" s="165" t="str">
        <f t="shared" si="13"/>
        <v/>
      </c>
      <c r="K105" s="165">
        <f t="shared" si="13"/>
        <v>106</v>
      </c>
      <c r="L105" s="165" t="str">
        <f t="shared" si="13"/>
        <v/>
      </c>
      <c r="M105" s="165" t="str">
        <f t="shared" si="13"/>
        <v/>
      </c>
      <c r="N105" s="165">
        <f t="shared" si="13"/>
        <v>87</v>
      </c>
      <c r="O105" s="165" t="str">
        <f t="shared" si="13"/>
        <v/>
      </c>
      <c r="P105" s="165" t="str">
        <f t="shared" si="13"/>
        <v/>
      </c>
      <c r="Q105" s="165">
        <f t="shared" si="13"/>
        <v>84</v>
      </c>
      <c r="R105" s="162">
        <f t="shared" si="11"/>
        <v>96.25</v>
      </c>
    </row>
    <row r="106" spans="2:18" hidden="1" x14ac:dyDescent="0.15">
      <c r="B106" s="93">
        <v>41</v>
      </c>
      <c r="C106" s="94" t="s">
        <v>128</v>
      </c>
      <c r="D106" s="2" t="s">
        <v>108</v>
      </c>
      <c r="E106" s="164" t="s">
        <v>55</v>
      </c>
      <c r="F106" s="165" t="str">
        <f t="shared" si="13"/>
        <v/>
      </c>
      <c r="G106" s="165" t="str">
        <f t="shared" si="13"/>
        <v/>
      </c>
      <c r="H106" s="165">
        <f t="shared" si="13"/>
        <v>0.02</v>
      </c>
      <c r="I106" s="165" t="str">
        <f t="shared" si="13"/>
        <v/>
      </c>
      <c r="J106" s="165" t="str">
        <f t="shared" si="13"/>
        <v/>
      </c>
      <c r="K106" s="165">
        <f t="shared" si="13"/>
        <v>0.02</v>
      </c>
      <c r="L106" s="165" t="str">
        <f t="shared" si="13"/>
        <v/>
      </c>
      <c r="M106" s="165" t="str">
        <f t="shared" si="13"/>
        <v/>
      </c>
      <c r="N106" s="165">
        <f t="shared" si="13"/>
        <v>0.02</v>
      </c>
      <c r="O106" s="165" t="str">
        <f t="shared" si="13"/>
        <v/>
      </c>
      <c r="P106" s="165" t="str">
        <f t="shared" si="13"/>
        <v/>
      </c>
      <c r="Q106" s="165">
        <f t="shared" si="13"/>
        <v>0.02</v>
      </c>
      <c r="R106" s="162">
        <f t="shared" si="11"/>
        <v>0.02</v>
      </c>
    </row>
    <row r="107" spans="2:18" hidden="1" x14ac:dyDescent="0.15">
      <c r="B107" s="93">
        <v>42</v>
      </c>
      <c r="C107" s="94" t="s">
        <v>129</v>
      </c>
      <c r="D107" s="2" t="s">
        <v>130</v>
      </c>
      <c r="E107" s="164" t="s">
        <v>131</v>
      </c>
      <c r="F107" s="165" t="str">
        <f t="shared" si="13"/>
        <v/>
      </c>
      <c r="G107" s="165" t="str">
        <f t="shared" si="13"/>
        <v/>
      </c>
      <c r="H107" s="165">
        <f t="shared" si="13"/>
        <v>9.9999999999999995E-7</v>
      </c>
      <c r="I107" s="165" t="str">
        <f t="shared" si="13"/>
        <v/>
      </c>
      <c r="J107" s="165" t="str">
        <f t="shared" si="13"/>
        <v/>
      </c>
      <c r="K107" s="165">
        <f t="shared" si="13"/>
        <v>9.9999999999999995E-7</v>
      </c>
      <c r="L107" s="165" t="str">
        <f t="shared" si="13"/>
        <v/>
      </c>
      <c r="M107" s="165" t="str">
        <f t="shared" si="13"/>
        <v/>
      </c>
      <c r="N107" s="165">
        <f t="shared" si="13"/>
        <v>9.9999999999999995E-7</v>
      </c>
      <c r="O107" s="165" t="str">
        <f t="shared" si="13"/>
        <v/>
      </c>
      <c r="P107" s="165" t="str">
        <f t="shared" si="13"/>
        <v/>
      </c>
      <c r="Q107" s="165">
        <f t="shared" si="13"/>
        <v>9.9999999999999995E-7</v>
      </c>
      <c r="R107" s="162">
        <f t="shared" si="11"/>
        <v>9.9999999999999995E-7</v>
      </c>
    </row>
    <row r="108" spans="2:18" hidden="1" x14ac:dyDescent="0.15">
      <c r="B108" s="93">
        <v>43</v>
      </c>
      <c r="C108" s="94" t="s">
        <v>133</v>
      </c>
      <c r="D108" s="2" t="s">
        <v>130</v>
      </c>
      <c r="E108" s="164" t="s">
        <v>131</v>
      </c>
      <c r="F108" s="165" t="str">
        <f t="shared" si="13"/>
        <v/>
      </c>
      <c r="G108" s="165" t="str">
        <f t="shared" si="13"/>
        <v/>
      </c>
      <c r="H108" s="165">
        <f t="shared" si="13"/>
        <v>9.9999999999999995E-7</v>
      </c>
      <c r="I108" s="165" t="str">
        <f t="shared" si="13"/>
        <v/>
      </c>
      <c r="J108" s="165" t="str">
        <f t="shared" si="13"/>
        <v/>
      </c>
      <c r="K108" s="165">
        <f t="shared" si="13"/>
        <v>9.9999999999999995E-7</v>
      </c>
      <c r="L108" s="165" t="str">
        <f t="shared" si="13"/>
        <v/>
      </c>
      <c r="M108" s="165" t="str">
        <f t="shared" si="13"/>
        <v/>
      </c>
      <c r="N108" s="165">
        <f t="shared" si="13"/>
        <v>9.9999999999999995E-7</v>
      </c>
      <c r="O108" s="165" t="str">
        <f t="shared" si="13"/>
        <v/>
      </c>
      <c r="P108" s="165" t="str">
        <f t="shared" si="13"/>
        <v/>
      </c>
      <c r="Q108" s="165">
        <f t="shared" si="13"/>
        <v>9.9999999999999995E-7</v>
      </c>
      <c r="R108" s="162">
        <f t="shared" si="11"/>
        <v>9.9999999999999995E-7</v>
      </c>
    </row>
    <row r="109" spans="2:18" hidden="1" x14ac:dyDescent="0.15">
      <c r="B109" s="93">
        <v>44</v>
      </c>
      <c r="C109" s="94" t="s">
        <v>134</v>
      </c>
      <c r="D109" s="2" t="s">
        <v>76</v>
      </c>
      <c r="E109" s="164" t="s">
        <v>71</v>
      </c>
      <c r="F109" s="165" t="str">
        <f t="shared" si="13"/>
        <v/>
      </c>
      <c r="G109" s="165" t="str">
        <f t="shared" si="13"/>
        <v/>
      </c>
      <c r="H109" s="165">
        <f t="shared" si="13"/>
        <v>5.0000000000000001E-3</v>
      </c>
      <c r="I109" s="165" t="str">
        <f t="shared" si="13"/>
        <v/>
      </c>
      <c r="J109" s="165" t="str">
        <f t="shared" si="13"/>
        <v/>
      </c>
      <c r="K109" s="165">
        <f t="shared" si="13"/>
        <v>5.0000000000000001E-3</v>
      </c>
      <c r="L109" s="165" t="str">
        <f t="shared" si="13"/>
        <v/>
      </c>
      <c r="M109" s="165" t="str">
        <f t="shared" si="13"/>
        <v/>
      </c>
      <c r="N109" s="165">
        <f t="shared" si="13"/>
        <v>5.0000000000000001E-3</v>
      </c>
      <c r="O109" s="165" t="str">
        <f t="shared" si="13"/>
        <v/>
      </c>
      <c r="P109" s="165" t="str">
        <f t="shared" si="13"/>
        <v/>
      </c>
      <c r="Q109" s="165">
        <f t="shared" si="13"/>
        <v>5.0000000000000001E-3</v>
      </c>
      <c r="R109" s="162">
        <f t="shared" si="11"/>
        <v>5.0000000000000001E-3</v>
      </c>
    </row>
    <row r="110" spans="2:18" hidden="1" x14ac:dyDescent="0.15">
      <c r="B110" s="93">
        <v>45</v>
      </c>
      <c r="C110" s="94" t="s">
        <v>135</v>
      </c>
      <c r="D110" s="2" t="s">
        <v>136</v>
      </c>
      <c r="E110" s="164" t="s">
        <v>137</v>
      </c>
      <c r="F110" s="165" t="str">
        <f t="shared" si="13"/>
        <v/>
      </c>
      <c r="G110" s="165" t="str">
        <f t="shared" si="13"/>
        <v/>
      </c>
      <c r="H110" s="165">
        <f t="shared" si="13"/>
        <v>5.0000000000000001E-4</v>
      </c>
      <c r="I110" s="165" t="str">
        <f t="shared" si="13"/>
        <v/>
      </c>
      <c r="J110" s="165" t="str">
        <f t="shared" si="13"/>
        <v/>
      </c>
      <c r="K110" s="165">
        <f t="shared" si="13"/>
        <v>5.0000000000000001E-4</v>
      </c>
      <c r="L110" s="165" t="str">
        <f t="shared" si="13"/>
        <v/>
      </c>
      <c r="M110" s="165" t="str">
        <f t="shared" si="13"/>
        <v/>
      </c>
      <c r="N110" s="165">
        <f t="shared" si="13"/>
        <v>5.0000000000000001E-4</v>
      </c>
      <c r="O110" s="165" t="str">
        <f t="shared" si="13"/>
        <v/>
      </c>
      <c r="P110" s="165" t="str">
        <f t="shared" si="13"/>
        <v/>
      </c>
      <c r="Q110" s="165">
        <f t="shared" si="13"/>
        <v>5.0000000000000001E-4</v>
      </c>
      <c r="R110" s="162">
        <f t="shared" si="11"/>
        <v>5.0000000000000001E-4</v>
      </c>
    </row>
    <row r="111" spans="2:18" hidden="1" x14ac:dyDescent="0.15">
      <c r="B111" s="93">
        <v>46</v>
      </c>
      <c r="C111" s="94" t="s">
        <v>139</v>
      </c>
      <c r="D111" s="2" t="s">
        <v>140</v>
      </c>
      <c r="E111" s="164" t="s">
        <v>141</v>
      </c>
      <c r="F111" s="165">
        <f t="shared" si="13"/>
        <v>0.3</v>
      </c>
      <c r="G111" s="165">
        <f t="shared" si="13"/>
        <v>0.3</v>
      </c>
      <c r="H111" s="165">
        <f t="shared" si="13"/>
        <v>0.4</v>
      </c>
      <c r="I111" s="165">
        <f t="shared" si="13"/>
        <v>0.3</v>
      </c>
      <c r="J111" s="165">
        <f t="shared" si="13"/>
        <v>0.3</v>
      </c>
      <c r="K111" s="165">
        <f t="shared" si="13"/>
        <v>0.3</v>
      </c>
      <c r="L111" s="165">
        <f t="shared" si="13"/>
        <v>0.3</v>
      </c>
      <c r="M111" s="165">
        <f t="shared" si="13"/>
        <v>0.3</v>
      </c>
      <c r="N111" s="165">
        <f t="shared" si="13"/>
        <v>0.3</v>
      </c>
      <c r="O111" s="165">
        <f t="shared" si="13"/>
        <v>0.3</v>
      </c>
      <c r="P111" s="165">
        <f t="shared" si="13"/>
        <v>0.3</v>
      </c>
      <c r="Q111" s="165">
        <f>IF(Q52="","",IF(Q52=$V52,$AC52,Q52))</f>
        <v>0.3</v>
      </c>
      <c r="R111" s="162">
        <f>IF(AND(F111="",G111="",H111="",I111="",J111="",K111="",L111="",M111="",N111="",O111="",P111="",Q111=""),"",AVERAGE(F111:Q111))</f>
        <v>0.30833333333333329</v>
      </c>
    </row>
    <row r="112" spans="2:18" hidden="1" x14ac:dyDescent="0.15">
      <c r="B112" s="93">
        <v>47</v>
      </c>
      <c r="C112" s="94" t="s">
        <v>143</v>
      </c>
      <c r="D112" s="2" t="s">
        <v>144</v>
      </c>
      <c r="E112" s="164" t="s">
        <v>145</v>
      </c>
      <c r="F112" s="165">
        <f t="shared" si="13"/>
        <v>7.18</v>
      </c>
      <c r="G112" s="165">
        <f t="shared" si="13"/>
        <v>7.12</v>
      </c>
      <c r="H112" s="165">
        <f t="shared" si="13"/>
        <v>7.02</v>
      </c>
      <c r="I112" s="165">
        <f t="shared" si="13"/>
        <v>7.08</v>
      </c>
      <c r="J112" s="165">
        <f t="shared" si="13"/>
        <v>6.96</v>
      </c>
      <c r="K112" s="165">
        <f t="shared" si="13"/>
        <v>7.1</v>
      </c>
      <c r="L112" s="165">
        <f t="shared" si="13"/>
        <v>7</v>
      </c>
      <c r="M112" s="165">
        <f t="shared" si="13"/>
        <v>7.1</v>
      </c>
      <c r="N112" s="165">
        <f t="shared" si="13"/>
        <v>7.22</v>
      </c>
      <c r="O112" s="165">
        <f t="shared" si="13"/>
        <v>7</v>
      </c>
      <c r="P112" s="165">
        <f t="shared" si="13"/>
        <v>6.99</v>
      </c>
      <c r="Q112" s="165">
        <f t="shared" si="13"/>
        <v>7.14</v>
      </c>
      <c r="R112" s="162">
        <f t="shared" si="11"/>
        <v>7.0758333333333328</v>
      </c>
    </row>
    <row r="113" spans="2:18" hidden="1" x14ac:dyDescent="0.15">
      <c r="B113" s="93">
        <v>48</v>
      </c>
      <c r="C113" s="94" t="s">
        <v>146</v>
      </c>
      <c r="D113" s="2" t="s">
        <v>147</v>
      </c>
      <c r="E113" s="164" t="s">
        <v>145</v>
      </c>
      <c r="F113" s="165" t="str">
        <f t="shared" si="13"/>
        <v>異常なし</v>
      </c>
      <c r="G113" s="165" t="str">
        <f t="shared" si="13"/>
        <v>異常なし</v>
      </c>
      <c r="H113" s="165" t="str">
        <f t="shared" si="13"/>
        <v>異常なし</v>
      </c>
      <c r="I113" s="165" t="str">
        <f t="shared" si="13"/>
        <v>異常なし</v>
      </c>
      <c r="J113" s="165" t="str">
        <f t="shared" si="13"/>
        <v>異常なし</v>
      </c>
      <c r="K113" s="165" t="str">
        <f t="shared" si="13"/>
        <v>異常なし</v>
      </c>
      <c r="L113" s="165" t="str">
        <f t="shared" si="13"/>
        <v>異常なし</v>
      </c>
      <c r="M113" s="165" t="str">
        <f t="shared" si="13"/>
        <v>異常なし</v>
      </c>
      <c r="N113" s="165" t="str">
        <f t="shared" si="13"/>
        <v>異常なし</v>
      </c>
      <c r="O113" s="165" t="str">
        <f t="shared" si="13"/>
        <v>異常なし</v>
      </c>
      <c r="P113" s="165" t="str">
        <f t="shared" si="13"/>
        <v>異常なし</v>
      </c>
      <c r="Q113" s="165" t="str">
        <f t="shared" si="13"/>
        <v>異常なし</v>
      </c>
      <c r="R113" s="162"/>
    </row>
    <row r="114" spans="2:18" hidden="1" x14ac:dyDescent="0.15">
      <c r="B114" s="93">
        <v>49</v>
      </c>
      <c r="C114" s="94" t="s">
        <v>148</v>
      </c>
      <c r="D114" s="2" t="s">
        <v>147</v>
      </c>
      <c r="E114" s="164" t="s">
        <v>145</v>
      </c>
      <c r="F114" s="165" t="str">
        <f t="shared" ref="F114:Q117" si="14">IF(F55="","",IF(F55=$V55,$AC55,F55))</f>
        <v>異常なし</v>
      </c>
      <c r="G114" s="165" t="str">
        <f t="shared" si="14"/>
        <v>異常なし</v>
      </c>
      <c r="H114" s="165" t="str">
        <f t="shared" si="14"/>
        <v>異常なし</v>
      </c>
      <c r="I114" s="165" t="str">
        <f t="shared" si="14"/>
        <v>異常なし</v>
      </c>
      <c r="J114" s="165" t="str">
        <f t="shared" si="14"/>
        <v>異常なし</v>
      </c>
      <c r="K114" s="165" t="str">
        <f t="shared" si="14"/>
        <v>異常なし</v>
      </c>
      <c r="L114" s="165" t="str">
        <f t="shared" si="14"/>
        <v>異常なし</v>
      </c>
      <c r="M114" s="165" t="str">
        <f t="shared" si="14"/>
        <v>異常なし</v>
      </c>
      <c r="N114" s="165" t="str">
        <f t="shared" si="14"/>
        <v>異常なし</v>
      </c>
      <c r="O114" s="165" t="str">
        <f t="shared" si="14"/>
        <v>異常なし</v>
      </c>
      <c r="P114" s="165" t="str">
        <f t="shared" si="14"/>
        <v>異常なし</v>
      </c>
      <c r="Q114" s="165" t="str">
        <f t="shared" si="14"/>
        <v>異常なし</v>
      </c>
      <c r="R114" s="162"/>
    </row>
    <row r="115" spans="2:18" hidden="1" x14ac:dyDescent="0.15">
      <c r="B115" s="93">
        <v>50</v>
      </c>
      <c r="C115" s="94" t="s">
        <v>149</v>
      </c>
      <c r="D115" s="2" t="s">
        <v>150</v>
      </c>
      <c r="E115" s="164" t="s">
        <v>151</v>
      </c>
      <c r="F115" s="165">
        <f t="shared" si="14"/>
        <v>1</v>
      </c>
      <c r="G115" s="165">
        <f t="shared" si="14"/>
        <v>1</v>
      </c>
      <c r="H115" s="165">
        <f t="shared" si="14"/>
        <v>1</v>
      </c>
      <c r="I115" s="165">
        <f t="shared" si="14"/>
        <v>1</v>
      </c>
      <c r="J115" s="165">
        <f t="shared" si="14"/>
        <v>1</v>
      </c>
      <c r="K115" s="165">
        <f t="shared" si="14"/>
        <v>1</v>
      </c>
      <c r="L115" s="165">
        <f t="shared" si="14"/>
        <v>1</v>
      </c>
      <c r="M115" s="165">
        <f t="shared" si="14"/>
        <v>1</v>
      </c>
      <c r="N115" s="165">
        <f t="shared" si="14"/>
        <v>1</v>
      </c>
      <c r="O115" s="165">
        <f t="shared" si="14"/>
        <v>1</v>
      </c>
      <c r="P115" s="165">
        <f t="shared" si="14"/>
        <v>1</v>
      </c>
      <c r="Q115" s="165">
        <f t="shared" si="14"/>
        <v>1</v>
      </c>
      <c r="R115" s="162">
        <f>IF(AND(F115="",G115="",H115="",I115="",J115="",K115="",L115="",M115="",N115="",O115="",P115="",Q115=""),"",AVERAGE(F115:Q115))</f>
        <v>1</v>
      </c>
    </row>
    <row r="116" spans="2:18" hidden="1" x14ac:dyDescent="0.15">
      <c r="B116" s="93">
        <v>51</v>
      </c>
      <c r="C116" s="94" t="s">
        <v>153</v>
      </c>
      <c r="D116" s="2" t="s">
        <v>154</v>
      </c>
      <c r="E116" s="164" t="s">
        <v>155</v>
      </c>
      <c r="F116" s="165">
        <f t="shared" si="14"/>
        <v>0.1</v>
      </c>
      <c r="G116" s="165">
        <f t="shared" si="14"/>
        <v>0.1</v>
      </c>
      <c r="H116" s="165">
        <f t="shared" si="14"/>
        <v>0.1</v>
      </c>
      <c r="I116" s="165">
        <f t="shared" si="14"/>
        <v>0.1</v>
      </c>
      <c r="J116" s="165">
        <f t="shared" si="14"/>
        <v>0.1</v>
      </c>
      <c r="K116" s="165">
        <f t="shared" si="14"/>
        <v>0.1</v>
      </c>
      <c r="L116" s="165">
        <f t="shared" si="14"/>
        <v>0.1</v>
      </c>
      <c r="M116" s="165">
        <f t="shared" si="14"/>
        <v>0.1</v>
      </c>
      <c r="N116" s="165">
        <f t="shared" si="14"/>
        <v>0.1</v>
      </c>
      <c r="O116" s="165">
        <f t="shared" si="14"/>
        <v>0.1</v>
      </c>
      <c r="P116" s="165">
        <f t="shared" si="14"/>
        <v>0.1</v>
      </c>
      <c r="Q116" s="165">
        <f t="shared" si="14"/>
        <v>0.1</v>
      </c>
      <c r="R116" s="16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41"/>
      <c r="C117" s="142" t="s">
        <v>157</v>
      </c>
      <c r="D117" s="4" t="s">
        <v>62</v>
      </c>
      <c r="E117" s="166" t="s">
        <v>116</v>
      </c>
      <c r="F117" s="152">
        <f t="shared" si="14"/>
        <v>0.3</v>
      </c>
      <c r="G117" s="152">
        <f t="shared" si="14"/>
        <v>0.3</v>
      </c>
      <c r="H117" s="152">
        <f t="shared" si="14"/>
        <v>0.3</v>
      </c>
      <c r="I117" s="152">
        <f t="shared" si="14"/>
        <v>0.2</v>
      </c>
      <c r="J117" s="152">
        <f t="shared" si="14"/>
        <v>0.4</v>
      </c>
      <c r="K117" s="152">
        <f t="shared" si="14"/>
        <v>0.3</v>
      </c>
      <c r="L117" s="152">
        <f t="shared" si="14"/>
        <v>0.3</v>
      </c>
      <c r="M117" s="152">
        <f t="shared" si="14"/>
        <v>0.3</v>
      </c>
      <c r="N117" s="152">
        <f t="shared" si="14"/>
        <v>0.4</v>
      </c>
      <c r="O117" s="152">
        <f t="shared" si="14"/>
        <v>0.5</v>
      </c>
      <c r="P117" s="152">
        <f t="shared" si="14"/>
        <v>0.4</v>
      </c>
      <c r="Q117" s="152">
        <f t="shared" si="14"/>
        <v>0.4</v>
      </c>
      <c r="R117" s="167">
        <f>IF(AND(F117="",G117="",H117="",I117="",J117="",K117="",L117="",M117="",N117="",O117="",P117="",Q117=""),"",AVERAGE(F117:Q117))</f>
        <v>0.34166666666666662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 F2:T58">
    <cfRule type="cellIs" dxfId="1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2" customWidth="1"/>
    <col min="2" max="2" width="4.5" style="52" bestFit="1" customWidth="1"/>
    <col min="3" max="3" width="27.25" style="52" customWidth="1"/>
    <col min="4" max="4" width="17.875" style="52" customWidth="1"/>
    <col min="5" max="5" width="19.5" style="52" customWidth="1"/>
    <col min="6" max="17" width="14.5" style="52" customWidth="1"/>
    <col min="18" max="20" width="14.25" style="52" bestFit="1" customWidth="1"/>
    <col min="21" max="21" width="9" style="52"/>
    <col min="22" max="29" width="9" style="52" hidden="1" customWidth="1"/>
    <col min="30" max="256" width="9" style="52"/>
    <col min="257" max="257" width="4.375" style="52" customWidth="1"/>
    <col min="258" max="258" width="4.5" style="52" bestFit="1" customWidth="1"/>
    <col min="259" max="259" width="27.25" style="52" customWidth="1"/>
    <col min="260" max="260" width="17.875" style="52" customWidth="1"/>
    <col min="261" max="261" width="19.5" style="52" customWidth="1"/>
    <col min="262" max="273" width="14.5" style="52" customWidth="1"/>
    <col min="274" max="276" width="14.25" style="52" bestFit="1" customWidth="1"/>
    <col min="277" max="277" width="9" style="52"/>
    <col min="278" max="285" width="0" style="52" hidden="1" customWidth="1"/>
    <col min="286" max="512" width="9" style="52"/>
    <col min="513" max="513" width="4.375" style="52" customWidth="1"/>
    <col min="514" max="514" width="4.5" style="52" bestFit="1" customWidth="1"/>
    <col min="515" max="515" width="27.25" style="52" customWidth="1"/>
    <col min="516" max="516" width="17.875" style="52" customWidth="1"/>
    <col min="517" max="517" width="19.5" style="52" customWidth="1"/>
    <col min="518" max="529" width="14.5" style="52" customWidth="1"/>
    <col min="530" max="532" width="14.25" style="52" bestFit="1" customWidth="1"/>
    <col min="533" max="533" width="9" style="52"/>
    <col min="534" max="541" width="0" style="52" hidden="1" customWidth="1"/>
    <col min="542" max="768" width="9" style="52"/>
    <col min="769" max="769" width="4.375" style="52" customWidth="1"/>
    <col min="770" max="770" width="4.5" style="52" bestFit="1" customWidth="1"/>
    <col min="771" max="771" width="27.25" style="52" customWidth="1"/>
    <col min="772" max="772" width="17.875" style="52" customWidth="1"/>
    <col min="773" max="773" width="19.5" style="52" customWidth="1"/>
    <col min="774" max="785" width="14.5" style="52" customWidth="1"/>
    <col min="786" max="788" width="14.25" style="52" bestFit="1" customWidth="1"/>
    <col min="789" max="789" width="9" style="52"/>
    <col min="790" max="797" width="0" style="52" hidden="1" customWidth="1"/>
    <col min="798" max="1024" width="9" style="52"/>
    <col min="1025" max="1025" width="4.375" style="52" customWidth="1"/>
    <col min="1026" max="1026" width="4.5" style="52" bestFit="1" customWidth="1"/>
    <col min="1027" max="1027" width="27.25" style="52" customWidth="1"/>
    <col min="1028" max="1028" width="17.875" style="52" customWidth="1"/>
    <col min="1029" max="1029" width="19.5" style="52" customWidth="1"/>
    <col min="1030" max="1041" width="14.5" style="52" customWidth="1"/>
    <col min="1042" max="1044" width="14.25" style="52" bestFit="1" customWidth="1"/>
    <col min="1045" max="1045" width="9" style="52"/>
    <col min="1046" max="1053" width="0" style="52" hidden="1" customWidth="1"/>
    <col min="1054" max="1280" width="9" style="52"/>
    <col min="1281" max="1281" width="4.375" style="52" customWidth="1"/>
    <col min="1282" max="1282" width="4.5" style="52" bestFit="1" customWidth="1"/>
    <col min="1283" max="1283" width="27.25" style="52" customWidth="1"/>
    <col min="1284" max="1284" width="17.875" style="52" customWidth="1"/>
    <col min="1285" max="1285" width="19.5" style="52" customWidth="1"/>
    <col min="1286" max="1297" width="14.5" style="52" customWidth="1"/>
    <col min="1298" max="1300" width="14.25" style="52" bestFit="1" customWidth="1"/>
    <col min="1301" max="1301" width="9" style="52"/>
    <col min="1302" max="1309" width="0" style="52" hidden="1" customWidth="1"/>
    <col min="1310" max="1536" width="9" style="52"/>
    <col min="1537" max="1537" width="4.375" style="52" customWidth="1"/>
    <col min="1538" max="1538" width="4.5" style="52" bestFit="1" customWidth="1"/>
    <col min="1539" max="1539" width="27.25" style="52" customWidth="1"/>
    <col min="1540" max="1540" width="17.875" style="52" customWidth="1"/>
    <col min="1541" max="1541" width="19.5" style="52" customWidth="1"/>
    <col min="1542" max="1553" width="14.5" style="52" customWidth="1"/>
    <col min="1554" max="1556" width="14.25" style="52" bestFit="1" customWidth="1"/>
    <col min="1557" max="1557" width="9" style="52"/>
    <col min="1558" max="1565" width="0" style="52" hidden="1" customWidth="1"/>
    <col min="1566" max="1792" width="9" style="52"/>
    <col min="1793" max="1793" width="4.375" style="52" customWidth="1"/>
    <col min="1794" max="1794" width="4.5" style="52" bestFit="1" customWidth="1"/>
    <col min="1795" max="1795" width="27.25" style="52" customWidth="1"/>
    <col min="1796" max="1796" width="17.875" style="52" customWidth="1"/>
    <col min="1797" max="1797" width="19.5" style="52" customWidth="1"/>
    <col min="1798" max="1809" width="14.5" style="52" customWidth="1"/>
    <col min="1810" max="1812" width="14.25" style="52" bestFit="1" customWidth="1"/>
    <col min="1813" max="1813" width="9" style="52"/>
    <col min="1814" max="1821" width="0" style="52" hidden="1" customWidth="1"/>
    <col min="1822" max="2048" width="9" style="52"/>
    <col min="2049" max="2049" width="4.375" style="52" customWidth="1"/>
    <col min="2050" max="2050" width="4.5" style="52" bestFit="1" customWidth="1"/>
    <col min="2051" max="2051" width="27.25" style="52" customWidth="1"/>
    <col min="2052" max="2052" width="17.875" style="52" customWidth="1"/>
    <col min="2053" max="2053" width="19.5" style="52" customWidth="1"/>
    <col min="2054" max="2065" width="14.5" style="52" customWidth="1"/>
    <col min="2066" max="2068" width="14.25" style="52" bestFit="1" customWidth="1"/>
    <col min="2069" max="2069" width="9" style="52"/>
    <col min="2070" max="2077" width="0" style="52" hidden="1" customWidth="1"/>
    <col min="2078" max="2304" width="9" style="52"/>
    <col min="2305" max="2305" width="4.375" style="52" customWidth="1"/>
    <col min="2306" max="2306" width="4.5" style="52" bestFit="1" customWidth="1"/>
    <col min="2307" max="2307" width="27.25" style="52" customWidth="1"/>
    <col min="2308" max="2308" width="17.875" style="52" customWidth="1"/>
    <col min="2309" max="2309" width="19.5" style="52" customWidth="1"/>
    <col min="2310" max="2321" width="14.5" style="52" customWidth="1"/>
    <col min="2322" max="2324" width="14.25" style="52" bestFit="1" customWidth="1"/>
    <col min="2325" max="2325" width="9" style="52"/>
    <col min="2326" max="2333" width="0" style="52" hidden="1" customWidth="1"/>
    <col min="2334" max="2560" width="9" style="52"/>
    <col min="2561" max="2561" width="4.375" style="52" customWidth="1"/>
    <col min="2562" max="2562" width="4.5" style="52" bestFit="1" customWidth="1"/>
    <col min="2563" max="2563" width="27.25" style="52" customWidth="1"/>
    <col min="2564" max="2564" width="17.875" style="52" customWidth="1"/>
    <col min="2565" max="2565" width="19.5" style="52" customWidth="1"/>
    <col min="2566" max="2577" width="14.5" style="52" customWidth="1"/>
    <col min="2578" max="2580" width="14.25" style="52" bestFit="1" customWidth="1"/>
    <col min="2581" max="2581" width="9" style="52"/>
    <col min="2582" max="2589" width="0" style="52" hidden="1" customWidth="1"/>
    <col min="2590" max="2816" width="9" style="52"/>
    <col min="2817" max="2817" width="4.375" style="52" customWidth="1"/>
    <col min="2818" max="2818" width="4.5" style="52" bestFit="1" customWidth="1"/>
    <col min="2819" max="2819" width="27.25" style="52" customWidth="1"/>
    <col min="2820" max="2820" width="17.875" style="52" customWidth="1"/>
    <col min="2821" max="2821" width="19.5" style="52" customWidth="1"/>
    <col min="2822" max="2833" width="14.5" style="52" customWidth="1"/>
    <col min="2834" max="2836" width="14.25" style="52" bestFit="1" customWidth="1"/>
    <col min="2837" max="2837" width="9" style="52"/>
    <col min="2838" max="2845" width="0" style="52" hidden="1" customWidth="1"/>
    <col min="2846" max="3072" width="9" style="52"/>
    <col min="3073" max="3073" width="4.375" style="52" customWidth="1"/>
    <col min="3074" max="3074" width="4.5" style="52" bestFit="1" customWidth="1"/>
    <col min="3075" max="3075" width="27.25" style="52" customWidth="1"/>
    <col min="3076" max="3076" width="17.875" style="52" customWidth="1"/>
    <col min="3077" max="3077" width="19.5" style="52" customWidth="1"/>
    <col min="3078" max="3089" width="14.5" style="52" customWidth="1"/>
    <col min="3090" max="3092" width="14.25" style="52" bestFit="1" customWidth="1"/>
    <col min="3093" max="3093" width="9" style="52"/>
    <col min="3094" max="3101" width="0" style="52" hidden="1" customWidth="1"/>
    <col min="3102" max="3328" width="9" style="52"/>
    <col min="3329" max="3329" width="4.375" style="52" customWidth="1"/>
    <col min="3330" max="3330" width="4.5" style="52" bestFit="1" customWidth="1"/>
    <col min="3331" max="3331" width="27.25" style="52" customWidth="1"/>
    <col min="3332" max="3332" width="17.875" style="52" customWidth="1"/>
    <col min="3333" max="3333" width="19.5" style="52" customWidth="1"/>
    <col min="3334" max="3345" width="14.5" style="52" customWidth="1"/>
    <col min="3346" max="3348" width="14.25" style="52" bestFit="1" customWidth="1"/>
    <col min="3349" max="3349" width="9" style="52"/>
    <col min="3350" max="3357" width="0" style="52" hidden="1" customWidth="1"/>
    <col min="3358" max="3584" width="9" style="52"/>
    <col min="3585" max="3585" width="4.375" style="52" customWidth="1"/>
    <col min="3586" max="3586" width="4.5" style="52" bestFit="1" customWidth="1"/>
    <col min="3587" max="3587" width="27.25" style="52" customWidth="1"/>
    <col min="3588" max="3588" width="17.875" style="52" customWidth="1"/>
    <col min="3589" max="3589" width="19.5" style="52" customWidth="1"/>
    <col min="3590" max="3601" width="14.5" style="52" customWidth="1"/>
    <col min="3602" max="3604" width="14.25" style="52" bestFit="1" customWidth="1"/>
    <col min="3605" max="3605" width="9" style="52"/>
    <col min="3606" max="3613" width="0" style="52" hidden="1" customWidth="1"/>
    <col min="3614" max="3840" width="9" style="52"/>
    <col min="3841" max="3841" width="4.375" style="52" customWidth="1"/>
    <col min="3842" max="3842" width="4.5" style="52" bestFit="1" customWidth="1"/>
    <col min="3843" max="3843" width="27.25" style="52" customWidth="1"/>
    <col min="3844" max="3844" width="17.875" style="52" customWidth="1"/>
    <col min="3845" max="3845" width="19.5" style="52" customWidth="1"/>
    <col min="3846" max="3857" width="14.5" style="52" customWidth="1"/>
    <col min="3858" max="3860" width="14.25" style="52" bestFit="1" customWidth="1"/>
    <col min="3861" max="3861" width="9" style="52"/>
    <col min="3862" max="3869" width="0" style="52" hidden="1" customWidth="1"/>
    <col min="3870" max="4096" width="9" style="52"/>
    <col min="4097" max="4097" width="4.375" style="52" customWidth="1"/>
    <col min="4098" max="4098" width="4.5" style="52" bestFit="1" customWidth="1"/>
    <col min="4099" max="4099" width="27.25" style="52" customWidth="1"/>
    <col min="4100" max="4100" width="17.875" style="52" customWidth="1"/>
    <col min="4101" max="4101" width="19.5" style="52" customWidth="1"/>
    <col min="4102" max="4113" width="14.5" style="52" customWidth="1"/>
    <col min="4114" max="4116" width="14.25" style="52" bestFit="1" customWidth="1"/>
    <col min="4117" max="4117" width="9" style="52"/>
    <col min="4118" max="4125" width="0" style="52" hidden="1" customWidth="1"/>
    <col min="4126" max="4352" width="9" style="52"/>
    <col min="4353" max="4353" width="4.375" style="52" customWidth="1"/>
    <col min="4354" max="4354" width="4.5" style="52" bestFit="1" customWidth="1"/>
    <col min="4355" max="4355" width="27.25" style="52" customWidth="1"/>
    <col min="4356" max="4356" width="17.875" style="52" customWidth="1"/>
    <col min="4357" max="4357" width="19.5" style="52" customWidth="1"/>
    <col min="4358" max="4369" width="14.5" style="52" customWidth="1"/>
    <col min="4370" max="4372" width="14.25" style="52" bestFit="1" customWidth="1"/>
    <col min="4373" max="4373" width="9" style="52"/>
    <col min="4374" max="4381" width="0" style="52" hidden="1" customWidth="1"/>
    <col min="4382" max="4608" width="9" style="52"/>
    <col min="4609" max="4609" width="4.375" style="52" customWidth="1"/>
    <col min="4610" max="4610" width="4.5" style="52" bestFit="1" customWidth="1"/>
    <col min="4611" max="4611" width="27.25" style="52" customWidth="1"/>
    <col min="4612" max="4612" width="17.875" style="52" customWidth="1"/>
    <col min="4613" max="4613" width="19.5" style="52" customWidth="1"/>
    <col min="4614" max="4625" width="14.5" style="52" customWidth="1"/>
    <col min="4626" max="4628" width="14.25" style="52" bestFit="1" customWidth="1"/>
    <col min="4629" max="4629" width="9" style="52"/>
    <col min="4630" max="4637" width="0" style="52" hidden="1" customWidth="1"/>
    <col min="4638" max="4864" width="9" style="52"/>
    <col min="4865" max="4865" width="4.375" style="52" customWidth="1"/>
    <col min="4866" max="4866" width="4.5" style="52" bestFit="1" customWidth="1"/>
    <col min="4867" max="4867" width="27.25" style="52" customWidth="1"/>
    <col min="4868" max="4868" width="17.875" style="52" customWidth="1"/>
    <col min="4869" max="4869" width="19.5" style="52" customWidth="1"/>
    <col min="4870" max="4881" width="14.5" style="52" customWidth="1"/>
    <col min="4882" max="4884" width="14.25" style="52" bestFit="1" customWidth="1"/>
    <col min="4885" max="4885" width="9" style="52"/>
    <col min="4886" max="4893" width="0" style="52" hidden="1" customWidth="1"/>
    <col min="4894" max="5120" width="9" style="52"/>
    <col min="5121" max="5121" width="4.375" style="52" customWidth="1"/>
    <col min="5122" max="5122" width="4.5" style="52" bestFit="1" customWidth="1"/>
    <col min="5123" max="5123" width="27.25" style="52" customWidth="1"/>
    <col min="5124" max="5124" width="17.875" style="52" customWidth="1"/>
    <col min="5125" max="5125" width="19.5" style="52" customWidth="1"/>
    <col min="5126" max="5137" width="14.5" style="52" customWidth="1"/>
    <col min="5138" max="5140" width="14.25" style="52" bestFit="1" customWidth="1"/>
    <col min="5141" max="5141" width="9" style="52"/>
    <col min="5142" max="5149" width="0" style="52" hidden="1" customWidth="1"/>
    <col min="5150" max="5376" width="9" style="52"/>
    <col min="5377" max="5377" width="4.375" style="52" customWidth="1"/>
    <col min="5378" max="5378" width="4.5" style="52" bestFit="1" customWidth="1"/>
    <col min="5379" max="5379" width="27.25" style="52" customWidth="1"/>
    <col min="5380" max="5380" width="17.875" style="52" customWidth="1"/>
    <col min="5381" max="5381" width="19.5" style="52" customWidth="1"/>
    <col min="5382" max="5393" width="14.5" style="52" customWidth="1"/>
    <col min="5394" max="5396" width="14.25" style="52" bestFit="1" customWidth="1"/>
    <col min="5397" max="5397" width="9" style="52"/>
    <col min="5398" max="5405" width="0" style="52" hidden="1" customWidth="1"/>
    <col min="5406" max="5632" width="9" style="52"/>
    <col min="5633" max="5633" width="4.375" style="52" customWidth="1"/>
    <col min="5634" max="5634" width="4.5" style="52" bestFit="1" customWidth="1"/>
    <col min="5635" max="5635" width="27.25" style="52" customWidth="1"/>
    <col min="5636" max="5636" width="17.875" style="52" customWidth="1"/>
    <col min="5637" max="5637" width="19.5" style="52" customWidth="1"/>
    <col min="5638" max="5649" width="14.5" style="52" customWidth="1"/>
    <col min="5650" max="5652" width="14.25" style="52" bestFit="1" customWidth="1"/>
    <col min="5653" max="5653" width="9" style="52"/>
    <col min="5654" max="5661" width="0" style="52" hidden="1" customWidth="1"/>
    <col min="5662" max="5888" width="9" style="52"/>
    <col min="5889" max="5889" width="4.375" style="52" customWidth="1"/>
    <col min="5890" max="5890" width="4.5" style="52" bestFit="1" customWidth="1"/>
    <col min="5891" max="5891" width="27.25" style="52" customWidth="1"/>
    <col min="5892" max="5892" width="17.875" style="52" customWidth="1"/>
    <col min="5893" max="5893" width="19.5" style="52" customWidth="1"/>
    <col min="5894" max="5905" width="14.5" style="52" customWidth="1"/>
    <col min="5906" max="5908" width="14.25" style="52" bestFit="1" customWidth="1"/>
    <col min="5909" max="5909" width="9" style="52"/>
    <col min="5910" max="5917" width="0" style="52" hidden="1" customWidth="1"/>
    <col min="5918" max="6144" width="9" style="52"/>
    <col min="6145" max="6145" width="4.375" style="52" customWidth="1"/>
    <col min="6146" max="6146" width="4.5" style="52" bestFit="1" customWidth="1"/>
    <col min="6147" max="6147" width="27.25" style="52" customWidth="1"/>
    <col min="6148" max="6148" width="17.875" style="52" customWidth="1"/>
    <col min="6149" max="6149" width="19.5" style="52" customWidth="1"/>
    <col min="6150" max="6161" width="14.5" style="52" customWidth="1"/>
    <col min="6162" max="6164" width="14.25" style="52" bestFit="1" customWidth="1"/>
    <col min="6165" max="6165" width="9" style="52"/>
    <col min="6166" max="6173" width="0" style="52" hidden="1" customWidth="1"/>
    <col min="6174" max="6400" width="9" style="52"/>
    <col min="6401" max="6401" width="4.375" style="52" customWidth="1"/>
    <col min="6402" max="6402" width="4.5" style="52" bestFit="1" customWidth="1"/>
    <col min="6403" max="6403" width="27.25" style="52" customWidth="1"/>
    <col min="6404" max="6404" width="17.875" style="52" customWidth="1"/>
    <col min="6405" max="6405" width="19.5" style="52" customWidth="1"/>
    <col min="6406" max="6417" width="14.5" style="52" customWidth="1"/>
    <col min="6418" max="6420" width="14.25" style="52" bestFit="1" customWidth="1"/>
    <col min="6421" max="6421" width="9" style="52"/>
    <col min="6422" max="6429" width="0" style="52" hidden="1" customWidth="1"/>
    <col min="6430" max="6656" width="9" style="52"/>
    <col min="6657" max="6657" width="4.375" style="52" customWidth="1"/>
    <col min="6658" max="6658" width="4.5" style="52" bestFit="1" customWidth="1"/>
    <col min="6659" max="6659" width="27.25" style="52" customWidth="1"/>
    <col min="6660" max="6660" width="17.875" style="52" customWidth="1"/>
    <col min="6661" max="6661" width="19.5" style="52" customWidth="1"/>
    <col min="6662" max="6673" width="14.5" style="52" customWidth="1"/>
    <col min="6674" max="6676" width="14.25" style="52" bestFit="1" customWidth="1"/>
    <col min="6677" max="6677" width="9" style="52"/>
    <col min="6678" max="6685" width="0" style="52" hidden="1" customWidth="1"/>
    <col min="6686" max="6912" width="9" style="52"/>
    <col min="6913" max="6913" width="4.375" style="52" customWidth="1"/>
    <col min="6914" max="6914" width="4.5" style="52" bestFit="1" customWidth="1"/>
    <col min="6915" max="6915" width="27.25" style="52" customWidth="1"/>
    <col min="6916" max="6916" width="17.875" style="52" customWidth="1"/>
    <col min="6917" max="6917" width="19.5" style="52" customWidth="1"/>
    <col min="6918" max="6929" width="14.5" style="52" customWidth="1"/>
    <col min="6930" max="6932" width="14.25" style="52" bestFit="1" customWidth="1"/>
    <col min="6933" max="6933" width="9" style="52"/>
    <col min="6934" max="6941" width="0" style="52" hidden="1" customWidth="1"/>
    <col min="6942" max="7168" width="9" style="52"/>
    <col min="7169" max="7169" width="4.375" style="52" customWidth="1"/>
    <col min="7170" max="7170" width="4.5" style="52" bestFit="1" customWidth="1"/>
    <col min="7171" max="7171" width="27.25" style="52" customWidth="1"/>
    <col min="7172" max="7172" width="17.875" style="52" customWidth="1"/>
    <col min="7173" max="7173" width="19.5" style="52" customWidth="1"/>
    <col min="7174" max="7185" width="14.5" style="52" customWidth="1"/>
    <col min="7186" max="7188" width="14.25" style="52" bestFit="1" customWidth="1"/>
    <col min="7189" max="7189" width="9" style="52"/>
    <col min="7190" max="7197" width="0" style="52" hidden="1" customWidth="1"/>
    <col min="7198" max="7424" width="9" style="52"/>
    <col min="7425" max="7425" width="4.375" style="52" customWidth="1"/>
    <col min="7426" max="7426" width="4.5" style="52" bestFit="1" customWidth="1"/>
    <col min="7427" max="7427" width="27.25" style="52" customWidth="1"/>
    <col min="7428" max="7428" width="17.875" style="52" customWidth="1"/>
    <col min="7429" max="7429" width="19.5" style="52" customWidth="1"/>
    <col min="7430" max="7441" width="14.5" style="52" customWidth="1"/>
    <col min="7442" max="7444" width="14.25" style="52" bestFit="1" customWidth="1"/>
    <col min="7445" max="7445" width="9" style="52"/>
    <col min="7446" max="7453" width="0" style="52" hidden="1" customWidth="1"/>
    <col min="7454" max="7680" width="9" style="52"/>
    <col min="7681" max="7681" width="4.375" style="52" customWidth="1"/>
    <col min="7682" max="7682" width="4.5" style="52" bestFit="1" customWidth="1"/>
    <col min="7683" max="7683" width="27.25" style="52" customWidth="1"/>
    <col min="7684" max="7684" width="17.875" style="52" customWidth="1"/>
    <col min="7685" max="7685" width="19.5" style="52" customWidth="1"/>
    <col min="7686" max="7697" width="14.5" style="52" customWidth="1"/>
    <col min="7698" max="7700" width="14.25" style="52" bestFit="1" customWidth="1"/>
    <col min="7701" max="7701" width="9" style="52"/>
    <col min="7702" max="7709" width="0" style="52" hidden="1" customWidth="1"/>
    <col min="7710" max="7936" width="9" style="52"/>
    <col min="7937" max="7937" width="4.375" style="52" customWidth="1"/>
    <col min="7938" max="7938" width="4.5" style="52" bestFit="1" customWidth="1"/>
    <col min="7939" max="7939" width="27.25" style="52" customWidth="1"/>
    <col min="7940" max="7940" width="17.875" style="52" customWidth="1"/>
    <col min="7941" max="7941" width="19.5" style="52" customWidth="1"/>
    <col min="7942" max="7953" width="14.5" style="52" customWidth="1"/>
    <col min="7954" max="7956" width="14.25" style="52" bestFit="1" customWidth="1"/>
    <col min="7957" max="7957" width="9" style="52"/>
    <col min="7958" max="7965" width="0" style="52" hidden="1" customWidth="1"/>
    <col min="7966" max="8192" width="9" style="52"/>
    <col min="8193" max="8193" width="4.375" style="52" customWidth="1"/>
    <col min="8194" max="8194" width="4.5" style="52" bestFit="1" customWidth="1"/>
    <col min="8195" max="8195" width="27.25" style="52" customWidth="1"/>
    <col min="8196" max="8196" width="17.875" style="52" customWidth="1"/>
    <col min="8197" max="8197" width="19.5" style="52" customWidth="1"/>
    <col min="8198" max="8209" width="14.5" style="52" customWidth="1"/>
    <col min="8210" max="8212" width="14.25" style="52" bestFit="1" customWidth="1"/>
    <col min="8213" max="8213" width="9" style="52"/>
    <col min="8214" max="8221" width="0" style="52" hidden="1" customWidth="1"/>
    <col min="8222" max="8448" width="9" style="52"/>
    <col min="8449" max="8449" width="4.375" style="52" customWidth="1"/>
    <col min="8450" max="8450" width="4.5" style="52" bestFit="1" customWidth="1"/>
    <col min="8451" max="8451" width="27.25" style="52" customWidth="1"/>
    <col min="8452" max="8452" width="17.875" style="52" customWidth="1"/>
    <col min="8453" max="8453" width="19.5" style="52" customWidth="1"/>
    <col min="8454" max="8465" width="14.5" style="52" customWidth="1"/>
    <col min="8466" max="8468" width="14.25" style="52" bestFit="1" customWidth="1"/>
    <col min="8469" max="8469" width="9" style="52"/>
    <col min="8470" max="8477" width="0" style="52" hidden="1" customWidth="1"/>
    <col min="8478" max="8704" width="9" style="52"/>
    <col min="8705" max="8705" width="4.375" style="52" customWidth="1"/>
    <col min="8706" max="8706" width="4.5" style="52" bestFit="1" customWidth="1"/>
    <col min="8707" max="8707" width="27.25" style="52" customWidth="1"/>
    <col min="8708" max="8708" width="17.875" style="52" customWidth="1"/>
    <col min="8709" max="8709" width="19.5" style="52" customWidth="1"/>
    <col min="8710" max="8721" width="14.5" style="52" customWidth="1"/>
    <col min="8722" max="8724" width="14.25" style="52" bestFit="1" customWidth="1"/>
    <col min="8725" max="8725" width="9" style="52"/>
    <col min="8726" max="8733" width="0" style="52" hidden="1" customWidth="1"/>
    <col min="8734" max="8960" width="9" style="52"/>
    <col min="8961" max="8961" width="4.375" style="52" customWidth="1"/>
    <col min="8962" max="8962" width="4.5" style="52" bestFit="1" customWidth="1"/>
    <col min="8963" max="8963" width="27.25" style="52" customWidth="1"/>
    <col min="8964" max="8964" width="17.875" style="52" customWidth="1"/>
    <col min="8965" max="8965" width="19.5" style="52" customWidth="1"/>
    <col min="8966" max="8977" width="14.5" style="52" customWidth="1"/>
    <col min="8978" max="8980" width="14.25" style="52" bestFit="1" customWidth="1"/>
    <col min="8981" max="8981" width="9" style="52"/>
    <col min="8982" max="8989" width="0" style="52" hidden="1" customWidth="1"/>
    <col min="8990" max="9216" width="9" style="52"/>
    <col min="9217" max="9217" width="4.375" style="52" customWidth="1"/>
    <col min="9218" max="9218" width="4.5" style="52" bestFit="1" customWidth="1"/>
    <col min="9219" max="9219" width="27.25" style="52" customWidth="1"/>
    <col min="9220" max="9220" width="17.875" style="52" customWidth="1"/>
    <col min="9221" max="9221" width="19.5" style="52" customWidth="1"/>
    <col min="9222" max="9233" width="14.5" style="52" customWidth="1"/>
    <col min="9234" max="9236" width="14.25" style="52" bestFit="1" customWidth="1"/>
    <col min="9237" max="9237" width="9" style="52"/>
    <col min="9238" max="9245" width="0" style="52" hidden="1" customWidth="1"/>
    <col min="9246" max="9472" width="9" style="52"/>
    <col min="9473" max="9473" width="4.375" style="52" customWidth="1"/>
    <col min="9474" max="9474" width="4.5" style="52" bestFit="1" customWidth="1"/>
    <col min="9475" max="9475" width="27.25" style="52" customWidth="1"/>
    <col min="9476" max="9476" width="17.875" style="52" customWidth="1"/>
    <col min="9477" max="9477" width="19.5" style="52" customWidth="1"/>
    <col min="9478" max="9489" width="14.5" style="52" customWidth="1"/>
    <col min="9490" max="9492" width="14.25" style="52" bestFit="1" customWidth="1"/>
    <col min="9493" max="9493" width="9" style="52"/>
    <col min="9494" max="9501" width="0" style="52" hidden="1" customWidth="1"/>
    <col min="9502" max="9728" width="9" style="52"/>
    <col min="9729" max="9729" width="4.375" style="52" customWidth="1"/>
    <col min="9730" max="9730" width="4.5" style="52" bestFit="1" customWidth="1"/>
    <col min="9731" max="9731" width="27.25" style="52" customWidth="1"/>
    <col min="9732" max="9732" width="17.875" style="52" customWidth="1"/>
    <col min="9733" max="9733" width="19.5" style="52" customWidth="1"/>
    <col min="9734" max="9745" width="14.5" style="52" customWidth="1"/>
    <col min="9746" max="9748" width="14.25" style="52" bestFit="1" customWidth="1"/>
    <col min="9749" max="9749" width="9" style="52"/>
    <col min="9750" max="9757" width="0" style="52" hidden="1" customWidth="1"/>
    <col min="9758" max="9984" width="9" style="52"/>
    <col min="9985" max="9985" width="4.375" style="52" customWidth="1"/>
    <col min="9986" max="9986" width="4.5" style="52" bestFit="1" customWidth="1"/>
    <col min="9987" max="9987" width="27.25" style="52" customWidth="1"/>
    <col min="9988" max="9988" width="17.875" style="52" customWidth="1"/>
    <col min="9989" max="9989" width="19.5" style="52" customWidth="1"/>
    <col min="9990" max="10001" width="14.5" style="52" customWidth="1"/>
    <col min="10002" max="10004" width="14.25" style="52" bestFit="1" customWidth="1"/>
    <col min="10005" max="10005" width="9" style="52"/>
    <col min="10006" max="10013" width="0" style="52" hidden="1" customWidth="1"/>
    <col min="10014" max="10240" width="9" style="52"/>
    <col min="10241" max="10241" width="4.375" style="52" customWidth="1"/>
    <col min="10242" max="10242" width="4.5" style="52" bestFit="1" customWidth="1"/>
    <col min="10243" max="10243" width="27.25" style="52" customWidth="1"/>
    <col min="10244" max="10244" width="17.875" style="52" customWidth="1"/>
    <col min="10245" max="10245" width="19.5" style="52" customWidth="1"/>
    <col min="10246" max="10257" width="14.5" style="52" customWidth="1"/>
    <col min="10258" max="10260" width="14.25" style="52" bestFit="1" customWidth="1"/>
    <col min="10261" max="10261" width="9" style="52"/>
    <col min="10262" max="10269" width="0" style="52" hidden="1" customWidth="1"/>
    <col min="10270" max="10496" width="9" style="52"/>
    <col min="10497" max="10497" width="4.375" style="52" customWidth="1"/>
    <col min="10498" max="10498" width="4.5" style="52" bestFit="1" customWidth="1"/>
    <col min="10499" max="10499" width="27.25" style="52" customWidth="1"/>
    <col min="10500" max="10500" width="17.875" style="52" customWidth="1"/>
    <col min="10501" max="10501" width="19.5" style="52" customWidth="1"/>
    <col min="10502" max="10513" width="14.5" style="52" customWidth="1"/>
    <col min="10514" max="10516" width="14.25" style="52" bestFit="1" customWidth="1"/>
    <col min="10517" max="10517" width="9" style="52"/>
    <col min="10518" max="10525" width="0" style="52" hidden="1" customWidth="1"/>
    <col min="10526" max="10752" width="9" style="52"/>
    <col min="10753" max="10753" width="4.375" style="52" customWidth="1"/>
    <col min="10754" max="10754" width="4.5" style="52" bestFit="1" customWidth="1"/>
    <col min="10755" max="10755" width="27.25" style="52" customWidth="1"/>
    <col min="10756" max="10756" width="17.875" style="52" customWidth="1"/>
    <col min="10757" max="10757" width="19.5" style="52" customWidth="1"/>
    <col min="10758" max="10769" width="14.5" style="52" customWidth="1"/>
    <col min="10770" max="10772" width="14.25" style="52" bestFit="1" customWidth="1"/>
    <col min="10773" max="10773" width="9" style="52"/>
    <col min="10774" max="10781" width="0" style="52" hidden="1" customWidth="1"/>
    <col min="10782" max="11008" width="9" style="52"/>
    <col min="11009" max="11009" width="4.375" style="52" customWidth="1"/>
    <col min="11010" max="11010" width="4.5" style="52" bestFit="1" customWidth="1"/>
    <col min="11011" max="11011" width="27.25" style="52" customWidth="1"/>
    <col min="11012" max="11012" width="17.875" style="52" customWidth="1"/>
    <col min="11013" max="11013" width="19.5" style="52" customWidth="1"/>
    <col min="11014" max="11025" width="14.5" style="52" customWidth="1"/>
    <col min="11026" max="11028" width="14.25" style="52" bestFit="1" customWidth="1"/>
    <col min="11029" max="11029" width="9" style="52"/>
    <col min="11030" max="11037" width="0" style="52" hidden="1" customWidth="1"/>
    <col min="11038" max="11264" width="9" style="52"/>
    <col min="11265" max="11265" width="4.375" style="52" customWidth="1"/>
    <col min="11266" max="11266" width="4.5" style="52" bestFit="1" customWidth="1"/>
    <col min="11267" max="11267" width="27.25" style="52" customWidth="1"/>
    <col min="11268" max="11268" width="17.875" style="52" customWidth="1"/>
    <col min="11269" max="11269" width="19.5" style="52" customWidth="1"/>
    <col min="11270" max="11281" width="14.5" style="52" customWidth="1"/>
    <col min="11282" max="11284" width="14.25" style="52" bestFit="1" customWidth="1"/>
    <col min="11285" max="11285" width="9" style="52"/>
    <col min="11286" max="11293" width="0" style="52" hidden="1" customWidth="1"/>
    <col min="11294" max="11520" width="9" style="52"/>
    <col min="11521" max="11521" width="4.375" style="52" customWidth="1"/>
    <col min="11522" max="11522" width="4.5" style="52" bestFit="1" customWidth="1"/>
    <col min="11523" max="11523" width="27.25" style="52" customWidth="1"/>
    <col min="11524" max="11524" width="17.875" style="52" customWidth="1"/>
    <col min="11525" max="11525" width="19.5" style="52" customWidth="1"/>
    <col min="11526" max="11537" width="14.5" style="52" customWidth="1"/>
    <col min="11538" max="11540" width="14.25" style="52" bestFit="1" customWidth="1"/>
    <col min="11541" max="11541" width="9" style="52"/>
    <col min="11542" max="11549" width="0" style="52" hidden="1" customWidth="1"/>
    <col min="11550" max="11776" width="9" style="52"/>
    <col min="11777" max="11777" width="4.375" style="52" customWidth="1"/>
    <col min="11778" max="11778" width="4.5" style="52" bestFit="1" customWidth="1"/>
    <col min="11779" max="11779" width="27.25" style="52" customWidth="1"/>
    <col min="11780" max="11780" width="17.875" style="52" customWidth="1"/>
    <col min="11781" max="11781" width="19.5" style="52" customWidth="1"/>
    <col min="11782" max="11793" width="14.5" style="52" customWidth="1"/>
    <col min="11794" max="11796" width="14.25" style="52" bestFit="1" customWidth="1"/>
    <col min="11797" max="11797" width="9" style="52"/>
    <col min="11798" max="11805" width="0" style="52" hidden="1" customWidth="1"/>
    <col min="11806" max="12032" width="9" style="52"/>
    <col min="12033" max="12033" width="4.375" style="52" customWidth="1"/>
    <col min="12034" max="12034" width="4.5" style="52" bestFit="1" customWidth="1"/>
    <col min="12035" max="12035" width="27.25" style="52" customWidth="1"/>
    <col min="12036" max="12036" width="17.875" style="52" customWidth="1"/>
    <col min="12037" max="12037" width="19.5" style="52" customWidth="1"/>
    <col min="12038" max="12049" width="14.5" style="52" customWidth="1"/>
    <col min="12050" max="12052" width="14.25" style="52" bestFit="1" customWidth="1"/>
    <col min="12053" max="12053" width="9" style="52"/>
    <col min="12054" max="12061" width="0" style="52" hidden="1" customWidth="1"/>
    <col min="12062" max="12288" width="9" style="52"/>
    <col min="12289" max="12289" width="4.375" style="52" customWidth="1"/>
    <col min="12290" max="12290" width="4.5" style="52" bestFit="1" customWidth="1"/>
    <col min="12291" max="12291" width="27.25" style="52" customWidth="1"/>
    <col min="12292" max="12292" width="17.875" style="52" customWidth="1"/>
    <col min="12293" max="12293" width="19.5" style="52" customWidth="1"/>
    <col min="12294" max="12305" width="14.5" style="52" customWidth="1"/>
    <col min="12306" max="12308" width="14.25" style="52" bestFit="1" customWidth="1"/>
    <col min="12309" max="12309" width="9" style="52"/>
    <col min="12310" max="12317" width="0" style="52" hidden="1" customWidth="1"/>
    <col min="12318" max="12544" width="9" style="52"/>
    <col min="12545" max="12545" width="4.375" style="52" customWidth="1"/>
    <col min="12546" max="12546" width="4.5" style="52" bestFit="1" customWidth="1"/>
    <col min="12547" max="12547" width="27.25" style="52" customWidth="1"/>
    <col min="12548" max="12548" width="17.875" style="52" customWidth="1"/>
    <col min="12549" max="12549" width="19.5" style="52" customWidth="1"/>
    <col min="12550" max="12561" width="14.5" style="52" customWidth="1"/>
    <col min="12562" max="12564" width="14.25" style="52" bestFit="1" customWidth="1"/>
    <col min="12565" max="12565" width="9" style="52"/>
    <col min="12566" max="12573" width="0" style="52" hidden="1" customWidth="1"/>
    <col min="12574" max="12800" width="9" style="52"/>
    <col min="12801" max="12801" width="4.375" style="52" customWidth="1"/>
    <col min="12802" max="12802" width="4.5" style="52" bestFit="1" customWidth="1"/>
    <col min="12803" max="12803" width="27.25" style="52" customWidth="1"/>
    <col min="12804" max="12804" width="17.875" style="52" customWidth="1"/>
    <col min="12805" max="12805" width="19.5" style="52" customWidth="1"/>
    <col min="12806" max="12817" width="14.5" style="52" customWidth="1"/>
    <col min="12818" max="12820" width="14.25" style="52" bestFit="1" customWidth="1"/>
    <col min="12821" max="12821" width="9" style="52"/>
    <col min="12822" max="12829" width="0" style="52" hidden="1" customWidth="1"/>
    <col min="12830" max="13056" width="9" style="52"/>
    <col min="13057" max="13057" width="4.375" style="52" customWidth="1"/>
    <col min="13058" max="13058" width="4.5" style="52" bestFit="1" customWidth="1"/>
    <col min="13059" max="13059" width="27.25" style="52" customWidth="1"/>
    <col min="13060" max="13060" width="17.875" style="52" customWidth="1"/>
    <col min="13061" max="13061" width="19.5" style="52" customWidth="1"/>
    <col min="13062" max="13073" width="14.5" style="52" customWidth="1"/>
    <col min="13074" max="13076" width="14.25" style="52" bestFit="1" customWidth="1"/>
    <col min="13077" max="13077" width="9" style="52"/>
    <col min="13078" max="13085" width="0" style="52" hidden="1" customWidth="1"/>
    <col min="13086" max="13312" width="9" style="52"/>
    <col min="13313" max="13313" width="4.375" style="52" customWidth="1"/>
    <col min="13314" max="13314" width="4.5" style="52" bestFit="1" customWidth="1"/>
    <col min="13315" max="13315" width="27.25" style="52" customWidth="1"/>
    <col min="13316" max="13316" width="17.875" style="52" customWidth="1"/>
    <col min="13317" max="13317" width="19.5" style="52" customWidth="1"/>
    <col min="13318" max="13329" width="14.5" style="52" customWidth="1"/>
    <col min="13330" max="13332" width="14.25" style="52" bestFit="1" customWidth="1"/>
    <col min="13333" max="13333" width="9" style="52"/>
    <col min="13334" max="13341" width="0" style="52" hidden="1" customWidth="1"/>
    <col min="13342" max="13568" width="9" style="52"/>
    <col min="13569" max="13569" width="4.375" style="52" customWidth="1"/>
    <col min="13570" max="13570" width="4.5" style="52" bestFit="1" customWidth="1"/>
    <col min="13571" max="13571" width="27.25" style="52" customWidth="1"/>
    <col min="13572" max="13572" width="17.875" style="52" customWidth="1"/>
    <col min="13573" max="13573" width="19.5" style="52" customWidth="1"/>
    <col min="13574" max="13585" width="14.5" style="52" customWidth="1"/>
    <col min="13586" max="13588" width="14.25" style="52" bestFit="1" customWidth="1"/>
    <col min="13589" max="13589" width="9" style="52"/>
    <col min="13590" max="13597" width="0" style="52" hidden="1" customWidth="1"/>
    <col min="13598" max="13824" width="9" style="52"/>
    <col min="13825" max="13825" width="4.375" style="52" customWidth="1"/>
    <col min="13826" max="13826" width="4.5" style="52" bestFit="1" customWidth="1"/>
    <col min="13827" max="13827" width="27.25" style="52" customWidth="1"/>
    <col min="13828" max="13828" width="17.875" style="52" customWidth="1"/>
    <col min="13829" max="13829" width="19.5" style="52" customWidth="1"/>
    <col min="13830" max="13841" width="14.5" style="52" customWidth="1"/>
    <col min="13842" max="13844" width="14.25" style="52" bestFit="1" customWidth="1"/>
    <col min="13845" max="13845" width="9" style="52"/>
    <col min="13846" max="13853" width="0" style="52" hidden="1" customWidth="1"/>
    <col min="13854" max="14080" width="9" style="52"/>
    <col min="14081" max="14081" width="4.375" style="52" customWidth="1"/>
    <col min="14082" max="14082" width="4.5" style="52" bestFit="1" customWidth="1"/>
    <col min="14083" max="14083" width="27.25" style="52" customWidth="1"/>
    <col min="14084" max="14084" width="17.875" style="52" customWidth="1"/>
    <col min="14085" max="14085" width="19.5" style="52" customWidth="1"/>
    <col min="14086" max="14097" width="14.5" style="52" customWidth="1"/>
    <col min="14098" max="14100" width="14.25" style="52" bestFit="1" customWidth="1"/>
    <col min="14101" max="14101" width="9" style="52"/>
    <col min="14102" max="14109" width="0" style="52" hidden="1" customWidth="1"/>
    <col min="14110" max="14336" width="9" style="52"/>
    <col min="14337" max="14337" width="4.375" style="52" customWidth="1"/>
    <col min="14338" max="14338" width="4.5" style="52" bestFit="1" customWidth="1"/>
    <col min="14339" max="14339" width="27.25" style="52" customWidth="1"/>
    <col min="14340" max="14340" width="17.875" style="52" customWidth="1"/>
    <col min="14341" max="14341" width="19.5" style="52" customWidth="1"/>
    <col min="14342" max="14353" width="14.5" style="52" customWidth="1"/>
    <col min="14354" max="14356" width="14.25" style="52" bestFit="1" customWidth="1"/>
    <col min="14357" max="14357" width="9" style="52"/>
    <col min="14358" max="14365" width="0" style="52" hidden="1" customWidth="1"/>
    <col min="14366" max="14592" width="9" style="52"/>
    <col min="14593" max="14593" width="4.375" style="52" customWidth="1"/>
    <col min="14594" max="14594" width="4.5" style="52" bestFit="1" customWidth="1"/>
    <col min="14595" max="14595" width="27.25" style="52" customWidth="1"/>
    <col min="14596" max="14596" width="17.875" style="52" customWidth="1"/>
    <col min="14597" max="14597" width="19.5" style="52" customWidth="1"/>
    <col min="14598" max="14609" width="14.5" style="52" customWidth="1"/>
    <col min="14610" max="14612" width="14.25" style="52" bestFit="1" customWidth="1"/>
    <col min="14613" max="14613" width="9" style="52"/>
    <col min="14614" max="14621" width="0" style="52" hidden="1" customWidth="1"/>
    <col min="14622" max="14848" width="9" style="52"/>
    <col min="14849" max="14849" width="4.375" style="52" customWidth="1"/>
    <col min="14850" max="14850" width="4.5" style="52" bestFit="1" customWidth="1"/>
    <col min="14851" max="14851" width="27.25" style="52" customWidth="1"/>
    <col min="14852" max="14852" width="17.875" style="52" customWidth="1"/>
    <col min="14853" max="14853" width="19.5" style="52" customWidth="1"/>
    <col min="14854" max="14865" width="14.5" style="52" customWidth="1"/>
    <col min="14866" max="14868" width="14.25" style="52" bestFit="1" customWidth="1"/>
    <col min="14869" max="14869" width="9" style="52"/>
    <col min="14870" max="14877" width="0" style="52" hidden="1" customWidth="1"/>
    <col min="14878" max="15104" width="9" style="52"/>
    <col min="15105" max="15105" width="4.375" style="52" customWidth="1"/>
    <col min="15106" max="15106" width="4.5" style="52" bestFit="1" customWidth="1"/>
    <col min="15107" max="15107" width="27.25" style="52" customWidth="1"/>
    <col min="15108" max="15108" width="17.875" style="52" customWidth="1"/>
    <col min="15109" max="15109" width="19.5" style="52" customWidth="1"/>
    <col min="15110" max="15121" width="14.5" style="52" customWidth="1"/>
    <col min="15122" max="15124" width="14.25" style="52" bestFit="1" customWidth="1"/>
    <col min="15125" max="15125" width="9" style="52"/>
    <col min="15126" max="15133" width="0" style="52" hidden="1" customWidth="1"/>
    <col min="15134" max="15360" width="9" style="52"/>
    <col min="15361" max="15361" width="4.375" style="52" customWidth="1"/>
    <col min="15362" max="15362" width="4.5" style="52" bestFit="1" customWidth="1"/>
    <col min="15363" max="15363" width="27.25" style="52" customWidth="1"/>
    <col min="15364" max="15364" width="17.875" style="52" customWidth="1"/>
    <col min="15365" max="15365" width="19.5" style="52" customWidth="1"/>
    <col min="15366" max="15377" width="14.5" style="52" customWidth="1"/>
    <col min="15378" max="15380" width="14.25" style="52" bestFit="1" customWidth="1"/>
    <col min="15381" max="15381" width="9" style="52"/>
    <col min="15382" max="15389" width="0" style="52" hidden="1" customWidth="1"/>
    <col min="15390" max="15616" width="9" style="52"/>
    <col min="15617" max="15617" width="4.375" style="52" customWidth="1"/>
    <col min="15618" max="15618" width="4.5" style="52" bestFit="1" customWidth="1"/>
    <col min="15619" max="15619" width="27.25" style="52" customWidth="1"/>
    <col min="15620" max="15620" width="17.875" style="52" customWidth="1"/>
    <col min="15621" max="15621" width="19.5" style="52" customWidth="1"/>
    <col min="15622" max="15633" width="14.5" style="52" customWidth="1"/>
    <col min="15634" max="15636" width="14.25" style="52" bestFit="1" customWidth="1"/>
    <col min="15637" max="15637" width="9" style="52"/>
    <col min="15638" max="15645" width="0" style="52" hidden="1" customWidth="1"/>
    <col min="15646" max="15872" width="9" style="52"/>
    <col min="15873" max="15873" width="4.375" style="52" customWidth="1"/>
    <col min="15874" max="15874" width="4.5" style="52" bestFit="1" customWidth="1"/>
    <col min="15875" max="15875" width="27.25" style="52" customWidth="1"/>
    <col min="15876" max="15876" width="17.875" style="52" customWidth="1"/>
    <col min="15877" max="15877" width="19.5" style="52" customWidth="1"/>
    <col min="15878" max="15889" width="14.5" style="52" customWidth="1"/>
    <col min="15890" max="15892" width="14.25" style="52" bestFit="1" customWidth="1"/>
    <col min="15893" max="15893" width="9" style="52"/>
    <col min="15894" max="15901" width="0" style="52" hidden="1" customWidth="1"/>
    <col min="15902" max="16128" width="9" style="52"/>
    <col min="16129" max="16129" width="4.375" style="52" customWidth="1"/>
    <col min="16130" max="16130" width="4.5" style="52" bestFit="1" customWidth="1"/>
    <col min="16131" max="16131" width="27.25" style="52" customWidth="1"/>
    <col min="16132" max="16132" width="17.875" style="52" customWidth="1"/>
    <col min="16133" max="16133" width="19.5" style="52" customWidth="1"/>
    <col min="16134" max="16145" width="14.5" style="52" customWidth="1"/>
    <col min="16146" max="16148" width="14.25" style="52" bestFit="1" customWidth="1"/>
    <col min="16149" max="16149" width="9" style="52"/>
    <col min="16150" max="16157" width="0" style="52" hidden="1" customWidth="1"/>
    <col min="16158" max="16384" width="9" style="52"/>
  </cols>
  <sheetData>
    <row r="1" spans="1:29" ht="28.5" customHeight="1" thickBot="1" x14ac:dyDescent="0.35">
      <c r="B1" s="47" t="s">
        <v>251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9" x14ac:dyDescent="0.15">
      <c r="B2" s="53" t="s">
        <v>0</v>
      </c>
      <c r="C2" s="54"/>
      <c r="D2" s="54" t="s">
        <v>1</v>
      </c>
      <c r="E2" s="55" t="s">
        <v>2</v>
      </c>
      <c r="F2" s="48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  <c r="P2" s="45" t="s">
        <v>13</v>
      </c>
      <c r="Q2" s="43" t="s">
        <v>14</v>
      </c>
      <c r="R2" s="43" t="s">
        <v>15</v>
      </c>
      <c r="S2" s="43" t="s">
        <v>16</v>
      </c>
      <c r="T2" s="43" t="s">
        <v>17</v>
      </c>
    </row>
    <row r="3" spans="1:29" x14ac:dyDescent="0.15">
      <c r="B3" s="56"/>
      <c r="C3" s="57"/>
      <c r="D3" s="57"/>
      <c r="E3" s="58"/>
      <c r="F3" s="49"/>
      <c r="G3" s="46"/>
      <c r="H3" s="46"/>
      <c r="I3" s="46"/>
      <c r="J3" s="46"/>
      <c r="K3" s="46"/>
      <c r="L3" s="46"/>
      <c r="M3" s="46"/>
      <c r="N3" s="46"/>
      <c r="O3" s="46"/>
      <c r="P3" s="46"/>
      <c r="Q3" s="44"/>
      <c r="R3" s="44"/>
      <c r="S3" s="44"/>
      <c r="T3" s="44"/>
    </row>
    <row r="4" spans="1:29" x14ac:dyDescent="0.15">
      <c r="B4" s="59" t="s">
        <v>18</v>
      </c>
      <c r="C4" s="60"/>
      <c r="D4" s="61" t="s">
        <v>161</v>
      </c>
      <c r="E4" s="62" t="s">
        <v>161</v>
      </c>
      <c r="F4" s="63">
        <v>44671</v>
      </c>
      <c r="G4" s="64">
        <v>44699</v>
      </c>
      <c r="H4" s="64">
        <v>44727</v>
      </c>
      <c r="I4" s="64">
        <v>44756</v>
      </c>
      <c r="J4" s="64">
        <v>44790</v>
      </c>
      <c r="K4" s="64">
        <v>44825</v>
      </c>
      <c r="L4" s="64">
        <v>44853</v>
      </c>
      <c r="M4" s="64">
        <v>44881</v>
      </c>
      <c r="N4" s="64">
        <v>44916</v>
      </c>
      <c r="O4" s="64">
        <v>44944</v>
      </c>
      <c r="P4" s="64">
        <v>44972</v>
      </c>
      <c r="Q4" s="65">
        <v>44993</v>
      </c>
      <c r="R4" s="168"/>
      <c r="S4" s="168"/>
      <c r="T4" s="168"/>
    </row>
    <row r="5" spans="1:29" x14ac:dyDescent="0.15">
      <c r="B5" s="59" t="s">
        <v>20</v>
      </c>
      <c r="C5" s="60"/>
      <c r="D5" s="61" t="s">
        <v>161</v>
      </c>
      <c r="E5" s="62" t="s">
        <v>161</v>
      </c>
      <c r="F5" s="68">
        <v>14</v>
      </c>
      <c r="G5" s="69">
        <v>16</v>
      </c>
      <c r="H5" s="69">
        <v>18.5</v>
      </c>
      <c r="I5" s="69">
        <v>24.5</v>
      </c>
      <c r="J5" s="69">
        <v>27.5</v>
      </c>
      <c r="K5" s="69">
        <v>24</v>
      </c>
      <c r="L5" s="69">
        <v>16</v>
      </c>
      <c r="M5" s="69">
        <v>13.5</v>
      </c>
      <c r="N5" s="69">
        <v>8.5</v>
      </c>
      <c r="O5" s="69">
        <v>5</v>
      </c>
      <c r="P5" s="69">
        <v>5</v>
      </c>
      <c r="Q5" s="70">
        <v>6.5</v>
      </c>
      <c r="R5" s="169">
        <f>MIN(F5:Q5)</f>
        <v>5</v>
      </c>
      <c r="S5" s="169">
        <f>MAX(F5:Q5)</f>
        <v>27.5</v>
      </c>
      <c r="T5" s="169">
        <f>AVERAGE(F5:Q5)</f>
        <v>14.916666666666666</v>
      </c>
    </row>
    <row r="6" spans="1:29" ht="14.25" thickBot="1" x14ac:dyDescent="0.2">
      <c r="B6" s="73" t="s">
        <v>21</v>
      </c>
      <c r="C6" s="74"/>
      <c r="D6" s="75" t="s">
        <v>160</v>
      </c>
      <c r="E6" s="76" t="s">
        <v>160</v>
      </c>
      <c r="F6" s="77">
        <v>17</v>
      </c>
      <c r="G6" s="78">
        <v>20.5</v>
      </c>
      <c r="H6" s="78">
        <v>18</v>
      </c>
      <c r="I6" s="78">
        <v>23.5</v>
      </c>
      <c r="J6" s="78">
        <v>25.5</v>
      </c>
      <c r="K6" s="78">
        <v>17</v>
      </c>
      <c r="L6" s="78">
        <v>14</v>
      </c>
      <c r="M6" s="78">
        <v>8.5</v>
      </c>
      <c r="N6" s="78">
        <v>2</v>
      </c>
      <c r="O6" s="78">
        <v>4</v>
      </c>
      <c r="P6" s="78">
        <v>1</v>
      </c>
      <c r="Q6" s="79">
        <v>7.5</v>
      </c>
      <c r="R6" s="80">
        <f>MIN(F6:Q6)</f>
        <v>1</v>
      </c>
      <c r="S6" s="81">
        <f>MAX(F6:Q6)</f>
        <v>25.5</v>
      </c>
      <c r="T6" s="170">
        <f>AVERAGE(F6:Q6)</f>
        <v>13.208333333333334</v>
      </c>
    </row>
    <row r="7" spans="1:29" ht="14.25" thickTop="1" x14ac:dyDescent="0.15">
      <c r="A7" s="82"/>
      <c r="B7" s="83">
        <v>1</v>
      </c>
      <c r="C7" s="84" t="s">
        <v>22</v>
      </c>
      <c r="D7" s="1" t="s">
        <v>23</v>
      </c>
      <c r="E7" s="85" t="s">
        <v>24</v>
      </c>
      <c r="F7" s="86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171">
        <v>0</v>
      </c>
      <c r="M7" s="87">
        <v>0</v>
      </c>
      <c r="N7" s="87">
        <v>0</v>
      </c>
      <c r="O7" s="87">
        <v>0</v>
      </c>
      <c r="P7" s="87">
        <v>0</v>
      </c>
      <c r="Q7" s="89">
        <v>0</v>
      </c>
      <c r="R7" s="90">
        <f>IF(U7=1,"",IF(W7&gt;0,V7,IF(Y7&gt;0,Z7,"")))</f>
        <v>0</v>
      </c>
      <c r="S7" s="91">
        <f t="shared" ref="S7:S58" si="0">IF(U7=1,"",IF(X7=12,"",IF(W7+X7=12,V7,AA7)))</f>
        <v>0</v>
      </c>
      <c r="T7" s="92">
        <f t="shared" ref="T7:T58" si="1">IF(R66&gt;AC7,R66,V7)</f>
        <v>0</v>
      </c>
      <c r="V7" s="52">
        <v>0</v>
      </c>
      <c r="W7" s="52">
        <f t="shared" ref="W7:W58" si="2">COUNTIF(F7:Q7,V7)</f>
        <v>12</v>
      </c>
      <c r="X7" s="52">
        <f t="shared" ref="X7:X58" si="3">COUNTIF(F7:Q7,"")</f>
        <v>0</v>
      </c>
      <c r="Y7" s="52">
        <f>12-(W7+X7)</f>
        <v>0</v>
      </c>
      <c r="Z7" s="52">
        <f>MIN(F7:Q7)</f>
        <v>0</v>
      </c>
      <c r="AA7" s="52">
        <f>MAX(F7:Q7)</f>
        <v>0</v>
      </c>
      <c r="AC7" s="52">
        <v>0</v>
      </c>
    </row>
    <row r="8" spans="1:29" x14ac:dyDescent="0.15">
      <c r="A8" s="82"/>
      <c r="B8" s="93">
        <v>2</v>
      </c>
      <c r="C8" s="94" t="s">
        <v>25</v>
      </c>
      <c r="D8" s="2" t="s">
        <v>26</v>
      </c>
      <c r="E8" s="95" t="s">
        <v>27</v>
      </c>
      <c r="F8" s="96" t="s">
        <v>244</v>
      </c>
      <c r="G8" s="97" t="s">
        <v>244</v>
      </c>
      <c r="H8" s="97" t="s">
        <v>244</v>
      </c>
      <c r="I8" s="97" t="s">
        <v>244</v>
      </c>
      <c r="J8" s="97" t="s">
        <v>244</v>
      </c>
      <c r="K8" s="97" t="s">
        <v>244</v>
      </c>
      <c r="L8" s="172" t="s">
        <v>244</v>
      </c>
      <c r="M8" s="97" t="s">
        <v>244</v>
      </c>
      <c r="N8" s="97" t="s">
        <v>244</v>
      </c>
      <c r="O8" s="97" t="s">
        <v>244</v>
      </c>
      <c r="P8" s="97" t="s">
        <v>244</v>
      </c>
      <c r="Q8" s="98" t="s">
        <v>244</v>
      </c>
      <c r="R8" s="99" t="str">
        <f t="shared" ref="R8:R58" si="4">IF(U8=1,"",IF(W8&gt;0,V8,IF(Y8&gt;0,Z8,"")))</f>
        <v>不検出</v>
      </c>
      <c r="S8" s="100" t="str">
        <f t="shared" si="0"/>
        <v>不検出</v>
      </c>
      <c r="T8" s="101"/>
      <c r="V8" s="52" t="s">
        <v>28</v>
      </c>
      <c r="W8" s="52">
        <f t="shared" si="2"/>
        <v>12</v>
      </c>
      <c r="X8" s="52">
        <f t="shared" si="3"/>
        <v>0</v>
      </c>
      <c r="Y8" s="52">
        <f t="shared" ref="Y8:Y58" si="5">12-(W8+X8)</f>
        <v>0</v>
      </c>
      <c r="Z8" s="52">
        <f t="shared" ref="Z8:Z58" si="6">MIN(F8:Q8)</f>
        <v>0</v>
      </c>
      <c r="AA8" s="52">
        <f t="shared" ref="AA8:AA58" si="7">MAX(F8:Q8)</f>
        <v>0</v>
      </c>
      <c r="AC8" s="52" t="s">
        <v>28</v>
      </c>
    </row>
    <row r="9" spans="1:29" x14ac:dyDescent="0.15">
      <c r="A9" s="82"/>
      <c r="B9" s="93">
        <v>3</v>
      </c>
      <c r="C9" s="102" t="s">
        <v>29</v>
      </c>
      <c r="D9" s="3" t="s">
        <v>30</v>
      </c>
      <c r="E9" s="103" t="s">
        <v>31</v>
      </c>
      <c r="F9" s="104"/>
      <c r="G9" s="105"/>
      <c r="H9" s="105"/>
      <c r="I9" s="105"/>
      <c r="J9" s="105"/>
      <c r="K9" s="105"/>
      <c r="L9" s="173"/>
      <c r="M9" s="105"/>
      <c r="N9" s="105"/>
      <c r="O9" s="105"/>
      <c r="P9" s="105"/>
      <c r="Q9" s="106"/>
      <c r="R9" s="107" t="str">
        <f t="shared" si="4"/>
        <v/>
      </c>
      <c r="S9" s="108" t="str">
        <f t="shared" si="0"/>
        <v/>
      </c>
      <c r="T9" s="109" t="str">
        <f t="shared" si="1"/>
        <v/>
      </c>
      <c r="V9" s="52" t="s">
        <v>32</v>
      </c>
      <c r="W9" s="52">
        <f t="shared" si="2"/>
        <v>0</v>
      </c>
      <c r="X9" s="52">
        <f t="shared" si="3"/>
        <v>12</v>
      </c>
      <c r="Y9" s="52">
        <f t="shared" si="5"/>
        <v>0</v>
      </c>
      <c r="Z9" s="52">
        <f t="shared" si="6"/>
        <v>0</v>
      </c>
      <c r="AA9" s="52">
        <f t="shared" si="7"/>
        <v>0</v>
      </c>
      <c r="AC9" s="52">
        <v>2.9999999999999997E-4</v>
      </c>
    </row>
    <row r="10" spans="1:29" x14ac:dyDescent="0.15">
      <c r="A10" s="82"/>
      <c r="B10" s="93">
        <v>4</v>
      </c>
      <c r="C10" s="94" t="s">
        <v>33</v>
      </c>
      <c r="D10" s="2" t="s">
        <v>34</v>
      </c>
      <c r="E10" s="95" t="s">
        <v>35</v>
      </c>
      <c r="F10" s="110"/>
      <c r="G10" s="111"/>
      <c r="H10" s="111"/>
      <c r="I10" s="111"/>
      <c r="J10" s="111"/>
      <c r="K10" s="111"/>
      <c r="L10" s="174"/>
      <c r="M10" s="111"/>
      <c r="N10" s="111"/>
      <c r="O10" s="111"/>
      <c r="P10" s="111"/>
      <c r="Q10" s="112"/>
      <c r="R10" s="113" t="str">
        <f t="shared" si="4"/>
        <v/>
      </c>
      <c r="S10" s="114" t="str">
        <f t="shared" si="0"/>
        <v/>
      </c>
      <c r="T10" s="115" t="str">
        <f t="shared" si="1"/>
        <v/>
      </c>
      <c r="V10" s="52" t="s">
        <v>36</v>
      </c>
      <c r="W10" s="52">
        <f t="shared" si="2"/>
        <v>0</v>
      </c>
      <c r="X10" s="52">
        <f t="shared" si="3"/>
        <v>12</v>
      </c>
      <c r="Y10" s="52">
        <f t="shared" si="5"/>
        <v>0</v>
      </c>
      <c r="Z10" s="52">
        <f t="shared" si="6"/>
        <v>0</v>
      </c>
      <c r="AA10" s="52">
        <f t="shared" si="7"/>
        <v>0</v>
      </c>
      <c r="AC10" s="52">
        <v>5.0000000000000002E-5</v>
      </c>
    </row>
    <row r="11" spans="1:29" x14ac:dyDescent="0.15">
      <c r="A11" s="82"/>
      <c r="B11" s="93">
        <v>5</v>
      </c>
      <c r="C11" s="102" t="s">
        <v>37</v>
      </c>
      <c r="D11" s="3" t="s">
        <v>38</v>
      </c>
      <c r="E11" s="103" t="s">
        <v>39</v>
      </c>
      <c r="F11" s="116"/>
      <c r="G11" s="117"/>
      <c r="H11" s="117"/>
      <c r="I11" s="117"/>
      <c r="J11" s="117"/>
      <c r="K11" s="117"/>
      <c r="L11" s="175"/>
      <c r="M11" s="117"/>
      <c r="N11" s="117"/>
      <c r="O11" s="117"/>
      <c r="P11" s="117"/>
      <c r="Q11" s="118"/>
      <c r="R11" s="119" t="str">
        <f t="shared" si="4"/>
        <v/>
      </c>
      <c r="S11" s="120" t="str">
        <f t="shared" si="0"/>
        <v/>
      </c>
      <c r="T11" s="121" t="str">
        <f t="shared" si="1"/>
        <v/>
      </c>
      <c r="V11" s="52" t="s">
        <v>40</v>
      </c>
      <c r="W11" s="52">
        <f t="shared" si="2"/>
        <v>0</v>
      </c>
      <c r="X11" s="52">
        <f t="shared" si="3"/>
        <v>12</v>
      </c>
      <c r="Y11" s="52">
        <f t="shared" si="5"/>
        <v>0</v>
      </c>
      <c r="Z11" s="52">
        <f t="shared" si="6"/>
        <v>0</v>
      </c>
      <c r="AA11" s="52">
        <f t="shared" si="7"/>
        <v>0</v>
      </c>
      <c r="AC11" s="52">
        <v>1E-3</v>
      </c>
    </row>
    <row r="12" spans="1:29" x14ac:dyDescent="0.15">
      <c r="A12" s="82"/>
      <c r="B12" s="93">
        <v>6</v>
      </c>
      <c r="C12" s="94" t="s">
        <v>41</v>
      </c>
      <c r="D12" s="2" t="s">
        <v>38</v>
      </c>
      <c r="E12" s="95" t="s">
        <v>39</v>
      </c>
      <c r="F12" s="116"/>
      <c r="G12" s="117"/>
      <c r="H12" s="117"/>
      <c r="I12" s="117"/>
      <c r="J12" s="117"/>
      <c r="K12" s="117"/>
      <c r="L12" s="175"/>
      <c r="M12" s="117"/>
      <c r="N12" s="117"/>
      <c r="O12" s="117"/>
      <c r="P12" s="117"/>
      <c r="Q12" s="118"/>
      <c r="R12" s="119" t="str">
        <f t="shared" si="4"/>
        <v/>
      </c>
      <c r="S12" s="120" t="str">
        <f t="shared" si="0"/>
        <v/>
      </c>
      <c r="T12" s="121" t="str">
        <f t="shared" si="1"/>
        <v/>
      </c>
      <c r="V12" s="52" t="s">
        <v>40</v>
      </c>
      <c r="W12" s="52">
        <f t="shared" si="2"/>
        <v>0</v>
      </c>
      <c r="X12" s="52">
        <f t="shared" si="3"/>
        <v>12</v>
      </c>
      <c r="Y12" s="52">
        <f t="shared" si="5"/>
        <v>0</v>
      </c>
      <c r="Z12" s="52">
        <f t="shared" si="6"/>
        <v>0</v>
      </c>
      <c r="AA12" s="52">
        <f t="shared" si="7"/>
        <v>0</v>
      </c>
      <c r="AC12" s="52">
        <v>1E-3</v>
      </c>
    </row>
    <row r="13" spans="1:29" x14ac:dyDescent="0.15">
      <c r="A13" s="82"/>
      <c r="B13" s="93">
        <v>7</v>
      </c>
      <c r="C13" s="102" t="s">
        <v>42</v>
      </c>
      <c r="D13" s="3" t="s">
        <v>38</v>
      </c>
      <c r="E13" s="103" t="s">
        <v>39</v>
      </c>
      <c r="F13" s="116"/>
      <c r="G13" s="117"/>
      <c r="H13" s="117"/>
      <c r="I13" s="117"/>
      <c r="J13" s="117"/>
      <c r="K13" s="117"/>
      <c r="L13" s="175"/>
      <c r="M13" s="117"/>
      <c r="N13" s="117"/>
      <c r="O13" s="117"/>
      <c r="P13" s="117"/>
      <c r="Q13" s="118"/>
      <c r="R13" s="119" t="str">
        <f t="shared" si="4"/>
        <v/>
      </c>
      <c r="S13" s="120" t="str">
        <f t="shared" si="0"/>
        <v/>
      </c>
      <c r="T13" s="121" t="str">
        <f t="shared" si="1"/>
        <v/>
      </c>
      <c r="V13" s="52" t="s">
        <v>40</v>
      </c>
      <c r="W13" s="52">
        <f t="shared" si="2"/>
        <v>0</v>
      </c>
      <c r="X13" s="52">
        <f t="shared" si="3"/>
        <v>12</v>
      </c>
      <c r="Y13" s="52">
        <f t="shared" si="5"/>
        <v>0</v>
      </c>
      <c r="Z13" s="52">
        <f t="shared" si="6"/>
        <v>0</v>
      </c>
      <c r="AA13" s="52">
        <f t="shared" si="7"/>
        <v>0</v>
      </c>
      <c r="AC13" s="52">
        <v>1E-3</v>
      </c>
    </row>
    <row r="14" spans="1:29" x14ac:dyDescent="0.15">
      <c r="A14" s="82"/>
      <c r="B14" s="93">
        <v>8</v>
      </c>
      <c r="C14" s="94" t="s">
        <v>43</v>
      </c>
      <c r="D14" s="2" t="s">
        <v>44</v>
      </c>
      <c r="E14" s="95" t="s">
        <v>45</v>
      </c>
      <c r="F14" s="116"/>
      <c r="G14" s="117"/>
      <c r="H14" s="117"/>
      <c r="I14" s="117"/>
      <c r="J14" s="117"/>
      <c r="K14" s="117"/>
      <c r="L14" s="175"/>
      <c r="M14" s="117"/>
      <c r="N14" s="117"/>
      <c r="O14" s="117"/>
      <c r="P14" s="117"/>
      <c r="Q14" s="118"/>
      <c r="R14" s="119" t="str">
        <f t="shared" si="4"/>
        <v/>
      </c>
      <c r="S14" s="120" t="str">
        <f t="shared" si="0"/>
        <v/>
      </c>
      <c r="T14" s="121" t="str">
        <f t="shared" si="1"/>
        <v/>
      </c>
      <c r="V14" s="122" t="s">
        <v>162</v>
      </c>
      <c r="W14" s="52">
        <f t="shared" si="2"/>
        <v>0</v>
      </c>
      <c r="X14" s="52">
        <f t="shared" si="3"/>
        <v>12</v>
      </c>
      <c r="Y14" s="52">
        <f t="shared" si="5"/>
        <v>0</v>
      </c>
      <c r="Z14" s="52">
        <f t="shared" si="6"/>
        <v>0</v>
      </c>
      <c r="AA14" s="52">
        <f t="shared" si="7"/>
        <v>0</v>
      </c>
      <c r="AC14" s="122">
        <v>2E-3</v>
      </c>
    </row>
    <row r="15" spans="1:29" x14ac:dyDescent="0.15">
      <c r="A15" s="82"/>
      <c r="B15" s="93">
        <v>9</v>
      </c>
      <c r="C15" s="102" t="s">
        <v>48</v>
      </c>
      <c r="D15" s="3" t="s">
        <v>49</v>
      </c>
      <c r="E15" s="103" t="s">
        <v>50</v>
      </c>
      <c r="F15" s="116"/>
      <c r="G15" s="117"/>
      <c r="H15" s="117"/>
      <c r="I15" s="117"/>
      <c r="J15" s="117"/>
      <c r="K15" s="117"/>
      <c r="L15" s="175"/>
      <c r="M15" s="117"/>
      <c r="N15" s="117"/>
      <c r="O15" s="117"/>
      <c r="P15" s="117"/>
      <c r="Q15" s="118"/>
      <c r="R15" s="119" t="str">
        <f t="shared" si="4"/>
        <v/>
      </c>
      <c r="S15" s="120" t="str">
        <f t="shared" si="0"/>
        <v/>
      </c>
      <c r="T15" s="121" t="str">
        <f t="shared" si="1"/>
        <v/>
      </c>
      <c r="V15" s="52" t="s">
        <v>163</v>
      </c>
      <c r="W15" s="52">
        <f t="shared" si="2"/>
        <v>0</v>
      </c>
      <c r="X15" s="52">
        <f t="shared" si="3"/>
        <v>12</v>
      </c>
      <c r="Y15" s="52">
        <f t="shared" si="5"/>
        <v>0</v>
      </c>
      <c r="Z15" s="52">
        <f t="shared" si="6"/>
        <v>0</v>
      </c>
      <c r="AA15" s="52">
        <f t="shared" si="7"/>
        <v>0</v>
      </c>
      <c r="AC15" s="52">
        <v>4.0000000000000001E-3</v>
      </c>
    </row>
    <row r="16" spans="1:29" x14ac:dyDescent="0.15">
      <c r="A16" s="82"/>
      <c r="B16" s="93">
        <v>10</v>
      </c>
      <c r="C16" s="102" t="s">
        <v>52</v>
      </c>
      <c r="D16" s="3" t="s">
        <v>38</v>
      </c>
      <c r="E16" s="103" t="s">
        <v>39</v>
      </c>
      <c r="F16" s="116"/>
      <c r="G16" s="117"/>
      <c r="H16" s="117"/>
      <c r="I16" s="117"/>
      <c r="J16" s="117"/>
      <c r="K16" s="117"/>
      <c r="L16" s="175"/>
      <c r="M16" s="117"/>
      <c r="N16" s="117"/>
      <c r="O16" s="117"/>
      <c r="P16" s="117"/>
      <c r="Q16" s="118"/>
      <c r="R16" s="119" t="str">
        <f t="shared" si="4"/>
        <v/>
      </c>
      <c r="S16" s="120" t="str">
        <f t="shared" si="0"/>
        <v/>
      </c>
      <c r="T16" s="121" t="str">
        <f t="shared" si="1"/>
        <v/>
      </c>
      <c r="V16" s="52" t="s">
        <v>40</v>
      </c>
      <c r="W16" s="52">
        <f t="shared" si="2"/>
        <v>0</v>
      </c>
      <c r="X16" s="52">
        <f t="shared" si="3"/>
        <v>12</v>
      </c>
      <c r="Y16" s="52">
        <f t="shared" si="5"/>
        <v>0</v>
      </c>
      <c r="Z16" s="52">
        <f t="shared" si="6"/>
        <v>0</v>
      </c>
      <c r="AA16" s="52">
        <f t="shared" si="7"/>
        <v>0</v>
      </c>
      <c r="AC16" s="52">
        <v>1E-3</v>
      </c>
    </row>
    <row r="17" spans="1:29" x14ac:dyDescent="0.15">
      <c r="A17" s="82"/>
      <c r="B17" s="93">
        <v>11</v>
      </c>
      <c r="C17" s="94" t="s">
        <v>53</v>
      </c>
      <c r="D17" s="2" t="s">
        <v>54</v>
      </c>
      <c r="E17" s="95" t="s">
        <v>55</v>
      </c>
      <c r="F17" s="123"/>
      <c r="G17" s="124"/>
      <c r="H17" s="124"/>
      <c r="I17" s="124"/>
      <c r="J17" s="124"/>
      <c r="K17" s="124"/>
      <c r="L17" s="176"/>
      <c r="M17" s="124"/>
      <c r="N17" s="124"/>
      <c r="O17" s="124"/>
      <c r="P17" s="124"/>
      <c r="Q17" s="125"/>
      <c r="R17" s="126" t="str">
        <f t="shared" si="4"/>
        <v/>
      </c>
      <c r="S17" s="127" t="str">
        <f t="shared" si="0"/>
        <v/>
      </c>
      <c r="T17" s="128" t="str">
        <f t="shared" si="1"/>
        <v/>
      </c>
      <c r="V17" s="52" t="s">
        <v>56</v>
      </c>
      <c r="W17" s="52">
        <f t="shared" si="2"/>
        <v>0</v>
      </c>
      <c r="X17" s="52">
        <f t="shared" si="3"/>
        <v>12</v>
      </c>
      <c r="Y17" s="52">
        <f t="shared" si="5"/>
        <v>0</v>
      </c>
      <c r="Z17" s="52">
        <f t="shared" si="6"/>
        <v>0</v>
      </c>
      <c r="AA17" s="52">
        <f t="shared" si="7"/>
        <v>0</v>
      </c>
      <c r="AC17" s="52">
        <v>0.02</v>
      </c>
    </row>
    <row r="18" spans="1:29" x14ac:dyDescent="0.15">
      <c r="A18" s="82"/>
      <c r="B18" s="93">
        <v>12</v>
      </c>
      <c r="C18" s="102" t="s">
        <v>57</v>
      </c>
      <c r="D18" s="3" t="s">
        <v>58</v>
      </c>
      <c r="E18" s="103" t="s">
        <v>59</v>
      </c>
      <c r="F18" s="123"/>
      <c r="G18" s="124"/>
      <c r="H18" s="124"/>
      <c r="I18" s="124"/>
      <c r="J18" s="124"/>
      <c r="K18" s="124"/>
      <c r="L18" s="176"/>
      <c r="M18" s="124"/>
      <c r="N18" s="124"/>
      <c r="O18" s="124"/>
      <c r="P18" s="124"/>
      <c r="Q18" s="125"/>
      <c r="R18" s="126" t="str">
        <f t="shared" si="4"/>
        <v/>
      </c>
      <c r="S18" s="127" t="str">
        <f t="shared" si="0"/>
        <v/>
      </c>
      <c r="T18" s="128" t="str">
        <f t="shared" si="1"/>
        <v/>
      </c>
      <c r="V18" s="52" t="s">
        <v>60</v>
      </c>
      <c r="W18" s="52">
        <f t="shared" si="2"/>
        <v>0</v>
      </c>
      <c r="X18" s="52">
        <f t="shared" si="3"/>
        <v>12</v>
      </c>
      <c r="Y18" s="52">
        <f t="shared" si="5"/>
        <v>0</v>
      </c>
      <c r="Z18" s="52">
        <f t="shared" si="6"/>
        <v>0</v>
      </c>
      <c r="AA18" s="52">
        <f t="shared" si="7"/>
        <v>0</v>
      </c>
      <c r="AC18" s="52">
        <v>0.05</v>
      </c>
    </row>
    <row r="19" spans="1:29" x14ac:dyDescent="0.15">
      <c r="A19" s="82"/>
      <c r="B19" s="93">
        <v>13</v>
      </c>
      <c r="C19" s="94" t="s">
        <v>61</v>
      </c>
      <c r="D19" s="2" t="s">
        <v>62</v>
      </c>
      <c r="E19" s="95" t="s">
        <v>63</v>
      </c>
      <c r="F19" s="129"/>
      <c r="G19" s="130"/>
      <c r="H19" s="130"/>
      <c r="I19" s="130"/>
      <c r="J19" s="130"/>
      <c r="K19" s="130"/>
      <c r="L19" s="177"/>
      <c r="M19" s="130"/>
      <c r="N19" s="130"/>
      <c r="O19" s="130"/>
      <c r="P19" s="130"/>
      <c r="Q19" s="131"/>
      <c r="R19" s="132" t="str">
        <f t="shared" si="4"/>
        <v/>
      </c>
      <c r="S19" s="133" t="str">
        <f>IF(U19=1,"",IF(X19=12,"",IF(W19+X19=12,V19,AA19)))</f>
        <v/>
      </c>
      <c r="T19" s="134" t="str">
        <f t="shared" si="1"/>
        <v/>
      </c>
      <c r="V19" s="52" t="s">
        <v>64</v>
      </c>
      <c r="W19" s="52">
        <f t="shared" si="2"/>
        <v>0</v>
      </c>
      <c r="X19" s="52">
        <f t="shared" si="3"/>
        <v>12</v>
      </c>
      <c r="Y19" s="52">
        <f t="shared" si="5"/>
        <v>0</v>
      </c>
      <c r="Z19" s="52">
        <f t="shared" si="6"/>
        <v>0</v>
      </c>
      <c r="AA19" s="52">
        <f t="shared" si="7"/>
        <v>0</v>
      </c>
      <c r="AC19" s="52">
        <v>0.1</v>
      </c>
    </row>
    <row r="20" spans="1:29" x14ac:dyDescent="0.15">
      <c r="A20" s="82"/>
      <c r="B20" s="93">
        <v>14</v>
      </c>
      <c r="C20" s="102" t="s">
        <v>65</v>
      </c>
      <c r="D20" s="3" t="s">
        <v>66</v>
      </c>
      <c r="E20" s="103" t="s">
        <v>67</v>
      </c>
      <c r="F20" s="104"/>
      <c r="G20" s="105"/>
      <c r="H20" s="105"/>
      <c r="I20" s="105"/>
      <c r="J20" s="105"/>
      <c r="K20" s="105"/>
      <c r="L20" s="178"/>
      <c r="M20" s="105"/>
      <c r="N20" s="105"/>
      <c r="O20" s="105"/>
      <c r="P20" s="105"/>
      <c r="Q20" s="106"/>
      <c r="R20" s="107" t="str">
        <f t="shared" si="4"/>
        <v/>
      </c>
      <c r="S20" s="108" t="str">
        <f t="shared" si="0"/>
        <v/>
      </c>
      <c r="T20" s="109" t="str">
        <f t="shared" si="1"/>
        <v/>
      </c>
      <c r="V20" s="52" t="s">
        <v>68</v>
      </c>
      <c r="W20" s="52">
        <f t="shared" si="2"/>
        <v>0</v>
      </c>
      <c r="X20" s="52">
        <f t="shared" si="3"/>
        <v>12</v>
      </c>
      <c r="Y20" s="52">
        <f t="shared" si="5"/>
        <v>0</v>
      </c>
      <c r="Z20" s="52">
        <f t="shared" si="6"/>
        <v>0</v>
      </c>
      <c r="AA20" s="52">
        <f t="shared" si="7"/>
        <v>0</v>
      </c>
      <c r="AC20" s="52">
        <v>2.0000000000000001E-4</v>
      </c>
    </row>
    <row r="21" spans="1:29" x14ac:dyDescent="0.15">
      <c r="A21" s="82"/>
      <c r="B21" s="93">
        <v>15</v>
      </c>
      <c r="C21" s="94" t="s">
        <v>69</v>
      </c>
      <c r="D21" s="2" t="s">
        <v>70</v>
      </c>
      <c r="E21" s="95" t="s">
        <v>71</v>
      </c>
      <c r="F21" s="116"/>
      <c r="G21" s="117"/>
      <c r="H21" s="117"/>
      <c r="I21" s="117"/>
      <c r="J21" s="117"/>
      <c r="K21" s="117"/>
      <c r="L21" s="175"/>
      <c r="M21" s="117"/>
      <c r="N21" s="117"/>
      <c r="O21" s="117"/>
      <c r="P21" s="117"/>
      <c r="Q21" s="118"/>
      <c r="R21" s="119" t="str">
        <f t="shared" si="4"/>
        <v/>
      </c>
      <c r="S21" s="120" t="str">
        <f t="shared" si="0"/>
        <v/>
      </c>
      <c r="T21" s="121" t="str">
        <f t="shared" si="1"/>
        <v/>
      </c>
      <c r="V21" s="52" t="s">
        <v>72</v>
      </c>
      <c r="W21" s="52">
        <f t="shared" si="2"/>
        <v>0</v>
      </c>
      <c r="X21" s="52">
        <f t="shared" si="3"/>
        <v>12</v>
      </c>
      <c r="Y21" s="52">
        <f t="shared" si="5"/>
        <v>0</v>
      </c>
      <c r="Z21" s="52">
        <f t="shared" si="6"/>
        <v>0</v>
      </c>
      <c r="AA21" s="52">
        <f t="shared" si="7"/>
        <v>0</v>
      </c>
      <c r="AC21" s="52">
        <v>5.0000000000000001E-3</v>
      </c>
    </row>
    <row r="22" spans="1:29" ht="27" x14ac:dyDescent="0.15">
      <c r="A22" s="82"/>
      <c r="B22" s="93">
        <v>16</v>
      </c>
      <c r="C22" s="102" t="s">
        <v>73</v>
      </c>
      <c r="D22" s="3" t="s">
        <v>49</v>
      </c>
      <c r="E22" s="103" t="s">
        <v>74</v>
      </c>
      <c r="F22" s="116"/>
      <c r="G22" s="117"/>
      <c r="H22" s="117"/>
      <c r="I22" s="117"/>
      <c r="J22" s="117"/>
      <c r="K22" s="117"/>
      <c r="L22" s="175"/>
      <c r="M22" s="117"/>
      <c r="N22" s="117"/>
      <c r="O22" s="117"/>
      <c r="P22" s="117"/>
      <c r="Q22" s="118"/>
      <c r="R22" s="119" t="str">
        <f t="shared" si="4"/>
        <v/>
      </c>
      <c r="S22" s="120" t="str">
        <f t="shared" si="0"/>
        <v/>
      </c>
      <c r="T22" s="121" t="str">
        <f t="shared" si="1"/>
        <v/>
      </c>
      <c r="V22" s="52" t="s">
        <v>46</v>
      </c>
      <c r="W22" s="52">
        <f t="shared" si="2"/>
        <v>0</v>
      </c>
      <c r="X22" s="52">
        <f t="shared" si="3"/>
        <v>12</v>
      </c>
      <c r="Y22" s="52">
        <f t="shared" si="5"/>
        <v>0</v>
      </c>
      <c r="Z22" s="52">
        <f t="shared" si="6"/>
        <v>0</v>
      </c>
      <c r="AA22" s="52">
        <f t="shared" si="7"/>
        <v>0</v>
      </c>
      <c r="AC22" s="52">
        <v>2E-3</v>
      </c>
    </row>
    <row r="23" spans="1:29" x14ac:dyDescent="0.15">
      <c r="A23" s="82"/>
      <c r="B23" s="93">
        <v>17</v>
      </c>
      <c r="C23" s="94" t="s">
        <v>75</v>
      </c>
      <c r="D23" s="2" t="s">
        <v>76</v>
      </c>
      <c r="E23" s="95" t="s">
        <v>39</v>
      </c>
      <c r="F23" s="116"/>
      <c r="G23" s="117"/>
      <c r="H23" s="117"/>
      <c r="I23" s="117"/>
      <c r="J23" s="117"/>
      <c r="K23" s="117"/>
      <c r="L23" s="175"/>
      <c r="M23" s="117"/>
      <c r="N23" s="117"/>
      <c r="O23" s="117"/>
      <c r="P23" s="117"/>
      <c r="Q23" s="118"/>
      <c r="R23" s="119" t="str">
        <f t="shared" si="4"/>
        <v/>
      </c>
      <c r="S23" s="120" t="str">
        <f t="shared" si="0"/>
        <v/>
      </c>
      <c r="T23" s="121" t="str">
        <f t="shared" si="1"/>
        <v/>
      </c>
      <c r="V23" s="52" t="s">
        <v>40</v>
      </c>
      <c r="W23" s="52">
        <f t="shared" si="2"/>
        <v>0</v>
      </c>
      <c r="X23" s="52">
        <f t="shared" si="3"/>
        <v>12</v>
      </c>
      <c r="Y23" s="52">
        <f t="shared" si="5"/>
        <v>0</v>
      </c>
      <c r="Z23" s="52">
        <f t="shared" si="6"/>
        <v>0</v>
      </c>
      <c r="AA23" s="52">
        <f t="shared" si="7"/>
        <v>0</v>
      </c>
      <c r="AC23" s="52">
        <v>1E-3</v>
      </c>
    </row>
    <row r="24" spans="1:29" x14ac:dyDescent="0.15">
      <c r="A24" s="82"/>
      <c r="B24" s="93">
        <v>18</v>
      </c>
      <c r="C24" s="102" t="s">
        <v>77</v>
      </c>
      <c r="D24" s="3" t="s">
        <v>38</v>
      </c>
      <c r="E24" s="103" t="s">
        <v>39</v>
      </c>
      <c r="F24" s="116"/>
      <c r="G24" s="117"/>
      <c r="H24" s="117"/>
      <c r="I24" s="117"/>
      <c r="J24" s="117"/>
      <c r="K24" s="117"/>
      <c r="L24" s="175"/>
      <c r="M24" s="117"/>
      <c r="N24" s="117"/>
      <c r="O24" s="117"/>
      <c r="P24" s="117"/>
      <c r="Q24" s="118"/>
      <c r="R24" s="119" t="str">
        <f t="shared" si="4"/>
        <v/>
      </c>
      <c r="S24" s="120" t="str">
        <f t="shared" si="0"/>
        <v/>
      </c>
      <c r="T24" s="121" t="str">
        <f t="shared" si="1"/>
        <v/>
      </c>
      <c r="V24" s="52" t="s">
        <v>40</v>
      </c>
      <c r="W24" s="52">
        <f t="shared" si="2"/>
        <v>0</v>
      </c>
      <c r="X24" s="52">
        <f t="shared" si="3"/>
        <v>12</v>
      </c>
      <c r="Y24" s="52">
        <f t="shared" si="5"/>
        <v>0</v>
      </c>
      <c r="Z24" s="52">
        <f t="shared" si="6"/>
        <v>0</v>
      </c>
      <c r="AA24" s="52">
        <f t="shared" si="7"/>
        <v>0</v>
      </c>
      <c r="AC24" s="52">
        <v>1E-3</v>
      </c>
    </row>
    <row r="25" spans="1:29" x14ac:dyDescent="0.15">
      <c r="A25" s="82"/>
      <c r="B25" s="93">
        <v>19</v>
      </c>
      <c r="C25" s="94" t="s">
        <v>78</v>
      </c>
      <c r="D25" s="2" t="s">
        <v>38</v>
      </c>
      <c r="E25" s="95" t="s">
        <v>39</v>
      </c>
      <c r="F25" s="116"/>
      <c r="G25" s="117"/>
      <c r="H25" s="117"/>
      <c r="I25" s="117"/>
      <c r="J25" s="117"/>
      <c r="K25" s="117"/>
      <c r="L25" s="175"/>
      <c r="M25" s="117"/>
      <c r="N25" s="117"/>
      <c r="O25" s="117"/>
      <c r="P25" s="117"/>
      <c r="Q25" s="118"/>
      <c r="R25" s="119" t="str">
        <f t="shared" si="4"/>
        <v/>
      </c>
      <c r="S25" s="120" t="str">
        <f t="shared" si="0"/>
        <v/>
      </c>
      <c r="T25" s="121" t="str">
        <f t="shared" si="1"/>
        <v/>
      </c>
      <c r="V25" s="52" t="s">
        <v>40</v>
      </c>
      <c r="W25" s="52">
        <f t="shared" si="2"/>
        <v>0</v>
      </c>
      <c r="X25" s="52">
        <f t="shared" si="3"/>
        <v>12</v>
      </c>
      <c r="Y25" s="52">
        <f t="shared" si="5"/>
        <v>0</v>
      </c>
      <c r="Z25" s="52">
        <f t="shared" si="6"/>
        <v>0</v>
      </c>
      <c r="AA25" s="52">
        <f t="shared" si="7"/>
        <v>0</v>
      </c>
      <c r="AC25" s="52">
        <v>1E-3</v>
      </c>
    </row>
    <row r="26" spans="1:29" x14ac:dyDescent="0.15">
      <c r="A26" s="82"/>
      <c r="B26" s="93">
        <v>20</v>
      </c>
      <c r="C26" s="102" t="s">
        <v>79</v>
      </c>
      <c r="D26" s="3" t="s">
        <v>38</v>
      </c>
      <c r="E26" s="103" t="s">
        <v>39</v>
      </c>
      <c r="F26" s="116"/>
      <c r="G26" s="117"/>
      <c r="H26" s="117"/>
      <c r="I26" s="117"/>
      <c r="J26" s="117"/>
      <c r="K26" s="117"/>
      <c r="L26" s="175"/>
      <c r="M26" s="117"/>
      <c r="N26" s="117"/>
      <c r="O26" s="117"/>
      <c r="P26" s="117"/>
      <c r="Q26" s="118"/>
      <c r="R26" s="119" t="str">
        <f t="shared" si="4"/>
        <v/>
      </c>
      <c r="S26" s="120" t="str">
        <f t="shared" si="0"/>
        <v/>
      </c>
      <c r="T26" s="121" t="str">
        <f t="shared" si="1"/>
        <v/>
      </c>
      <c r="V26" s="52" t="s">
        <v>40</v>
      </c>
      <c r="W26" s="52">
        <f t="shared" si="2"/>
        <v>0</v>
      </c>
      <c r="X26" s="52">
        <f t="shared" si="3"/>
        <v>12</v>
      </c>
      <c r="Y26" s="52">
        <f t="shared" si="5"/>
        <v>0</v>
      </c>
      <c r="Z26" s="52">
        <f t="shared" si="6"/>
        <v>0</v>
      </c>
      <c r="AA26" s="52">
        <f t="shared" si="7"/>
        <v>0</v>
      </c>
      <c r="AC26" s="52">
        <v>1E-3</v>
      </c>
    </row>
    <row r="27" spans="1:29" x14ac:dyDescent="0.15">
      <c r="A27" s="82"/>
      <c r="B27" s="93">
        <v>21</v>
      </c>
      <c r="C27" s="94" t="s">
        <v>80</v>
      </c>
      <c r="D27" s="2" t="s">
        <v>81</v>
      </c>
      <c r="E27" s="95" t="s">
        <v>82</v>
      </c>
      <c r="F27" s="123"/>
      <c r="G27" s="124"/>
      <c r="H27" s="124"/>
      <c r="I27" s="124"/>
      <c r="J27" s="124"/>
      <c r="K27" s="124"/>
      <c r="L27" s="179"/>
      <c r="M27" s="124"/>
      <c r="N27" s="124"/>
      <c r="O27" s="124"/>
      <c r="P27" s="124"/>
      <c r="Q27" s="125"/>
      <c r="R27" s="126" t="str">
        <f t="shared" si="4"/>
        <v/>
      </c>
      <c r="S27" s="127" t="str">
        <f t="shared" si="0"/>
        <v/>
      </c>
      <c r="T27" s="128" t="str">
        <f t="shared" si="1"/>
        <v/>
      </c>
      <c r="V27" s="52" t="s">
        <v>83</v>
      </c>
      <c r="W27" s="52">
        <f t="shared" si="2"/>
        <v>0</v>
      </c>
      <c r="X27" s="52">
        <f t="shared" si="3"/>
        <v>12</v>
      </c>
      <c r="Y27" s="52">
        <f t="shared" si="5"/>
        <v>0</v>
      </c>
      <c r="Z27" s="52">
        <f t="shared" si="6"/>
        <v>0</v>
      </c>
      <c r="AA27" s="52">
        <f t="shared" si="7"/>
        <v>0</v>
      </c>
      <c r="AC27" s="52">
        <v>0.06</v>
      </c>
    </row>
    <row r="28" spans="1:29" x14ac:dyDescent="0.15">
      <c r="A28" s="82"/>
      <c r="B28" s="93">
        <v>22</v>
      </c>
      <c r="C28" s="102" t="s">
        <v>84</v>
      </c>
      <c r="D28" s="3" t="s">
        <v>76</v>
      </c>
      <c r="E28" s="103" t="s">
        <v>74</v>
      </c>
      <c r="F28" s="116"/>
      <c r="G28" s="117"/>
      <c r="H28" s="117"/>
      <c r="I28" s="117"/>
      <c r="J28" s="117"/>
      <c r="K28" s="117"/>
      <c r="L28" s="180"/>
      <c r="M28" s="117"/>
      <c r="N28" s="117"/>
      <c r="O28" s="117"/>
      <c r="P28" s="117"/>
      <c r="Q28" s="118"/>
      <c r="R28" s="119" t="str">
        <f t="shared" si="4"/>
        <v/>
      </c>
      <c r="S28" s="120" t="str">
        <f t="shared" si="0"/>
        <v/>
      </c>
      <c r="T28" s="121" t="str">
        <f t="shared" si="1"/>
        <v/>
      </c>
      <c r="V28" s="52" t="s">
        <v>46</v>
      </c>
      <c r="W28" s="52">
        <f t="shared" si="2"/>
        <v>0</v>
      </c>
      <c r="X28" s="52">
        <f t="shared" si="3"/>
        <v>12</v>
      </c>
      <c r="Y28" s="52">
        <f t="shared" si="5"/>
        <v>0</v>
      </c>
      <c r="Z28" s="52">
        <f t="shared" si="6"/>
        <v>0</v>
      </c>
      <c r="AA28" s="52">
        <f t="shared" si="7"/>
        <v>0</v>
      </c>
      <c r="AC28" s="52">
        <v>2E-3</v>
      </c>
    </row>
    <row r="29" spans="1:29" x14ac:dyDescent="0.15">
      <c r="A29" s="82"/>
      <c r="B29" s="93">
        <v>23</v>
      </c>
      <c r="C29" s="94" t="s">
        <v>85</v>
      </c>
      <c r="D29" s="2" t="s">
        <v>86</v>
      </c>
      <c r="E29" s="95" t="s">
        <v>39</v>
      </c>
      <c r="F29" s="116"/>
      <c r="G29" s="117"/>
      <c r="H29" s="117"/>
      <c r="I29" s="117"/>
      <c r="J29" s="117"/>
      <c r="K29" s="117"/>
      <c r="L29" s="180"/>
      <c r="M29" s="117"/>
      <c r="N29" s="117"/>
      <c r="O29" s="117"/>
      <c r="P29" s="117"/>
      <c r="Q29" s="118"/>
      <c r="R29" s="119" t="str">
        <f t="shared" si="4"/>
        <v/>
      </c>
      <c r="S29" s="120" t="str">
        <f t="shared" si="0"/>
        <v/>
      </c>
      <c r="T29" s="121" t="str">
        <f t="shared" si="1"/>
        <v/>
      </c>
      <c r="V29" s="52" t="s">
        <v>40</v>
      </c>
      <c r="W29" s="52">
        <f t="shared" si="2"/>
        <v>0</v>
      </c>
      <c r="X29" s="52">
        <f t="shared" si="3"/>
        <v>12</v>
      </c>
      <c r="Y29" s="52">
        <f t="shared" si="5"/>
        <v>0</v>
      </c>
      <c r="Z29" s="52">
        <f t="shared" si="6"/>
        <v>0</v>
      </c>
      <c r="AA29" s="52">
        <f t="shared" si="7"/>
        <v>0</v>
      </c>
      <c r="AC29" s="52">
        <v>1E-3</v>
      </c>
    </row>
    <row r="30" spans="1:29" x14ac:dyDescent="0.15">
      <c r="A30" s="82"/>
      <c r="B30" s="93">
        <v>24</v>
      </c>
      <c r="C30" s="102" t="s">
        <v>87</v>
      </c>
      <c r="D30" s="3" t="s">
        <v>164</v>
      </c>
      <c r="E30" s="103" t="s">
        <v>165</v>
      </c>
      <c r="F30" s="116"/>
      <c r="G30" s="117"/>
      <c r="H30" s="117"/>
      <c r="I30" s="117"/>
      <c r="J30" s="117"/>
      <c r="K30" s="117"/>
      <c r="L30" s="181"/>
      <c r="M30" s="117"/>
      <c r="N30" s="117"/>
      <c r="O30" s="117"/>
      <c r="P30" s="117"/>
      <c r="Q30" s="118"/>
      <c r="R30" s="119" t="str">
        <f t="shared" si="4"/>
        <v/>
      </c>
      <c r="S30" s="120" t="str">
        <f t="shared" si="0"/>
        <v/>
      </c>
      <c r="T30" s="121" t="str">
        <f t="shared" si="1"/>
        <v/>
      </c>
      <c r="V30" s="52" t="s">
        <v>166</v>
      </c>
      <c r="W30" s="52">
        <f t="shared" si="2"/>
        <v>0</v>
      </c>
      <c r="X30" s="52">
        <f t="shared" si="3"/>
        <v>12</v>
      </c>
      <c r="Y30" s="52">
        <f t="shared" si="5"/>
        <v>0</v>
      </c>
      <c r="Z30" s="52">
        <f t="shared" si="6"/>
        <v>0</v>
      </c>
      <c r="AA30" s="52">
        <f t="shared" si="7"/>
        <v>0</v>
      </c>
      <c r="AC30" s="52">
        <v>3.0000000000000001E-3</v>
      </c>
    </row>
    <row r="31" spans="1:29" x14ac:dyDescent="0.15">
      <c r="A31" s="82"/>
      <c r="B31" s="93">
        <v>25</v>
      </c>
      <c r="C31" s="94" t="s">
        <v>91</v>
      </c>
      <c r="D31" s="2" t="s">
        <v>92</v>
      </c>
      <c r="E31" s="95" t="s">
        <v>39</v>
      </c>
      <c r="F31" s="116"/>
      <c r="G31" s="117"/>
      <c r="H31" s="117"/>
      <c r="I31" s="117"/>
      <c r="J31" s="117"/>
      <c r="K31" s="117"/>
      <c r="L31" s="180"/>
      <c r="M31" s="117"/>
      <c r="N31" s="117"/>
      <c r="O31" s="117"/>
      <c r="P31" s="117"/>
      <c r="Q31" s="118"/>
      <c r="R31" s="119" t="str">
        <f t="shared" si="4"/>
        <v/>
      </c>
      <c r="S31" s="120" t="str">
        <f t="shared" si="0"/>
        <v/>
      </c>
      <c r="T31" s="121" t="str">
        <f t="shared" si="1"/>
        <v/>
      </c>
      <c r="V31" s="52" t="s">
        <v>40</v>
      </c>
      <c r="W31" s="52">
        <f t="shared" si="2"/>
        <v>0</v>
      </c>
      <c r="X31" s="52">
        <f t="shared" si="3"/>
        <v>12</v>
      </c>
      <c r="Y31" s="52">
        <f t="shared" si="5"/>
        <v>0</v>
      </c>
      <c r="Z31" s="52">
        <f t="shared" si="6"/>
        <v>0</v>
      </c>
      <c r="AA31" s="52">
        <f t="shared" si="7"/>
        <v>0</v>
      </c>
      <c r="AC31" s="52">
        <v>1E-3</v>
      </c>
    </row>
    <row r="32" spans="1:29" x14ac:dyDescent="0.15">
      <c r="A32" s="82"/>
      <c r="B32" s="93">
        <v>26</v>
      </c>
      <c r="C32" s="102" t="s">
        <v>93</v>
      </c>
      <c r="D32" s="3" t="s">
        <v>38</v>
      </c>
      <c r="E32" s="103" t="s">
        <v>39</v>
      </c>
      <c r="F32" s="116"/>
      <c r="G32" s="117"/>
      <c r="H32" s="117"/>
      <c r="I32" s="117"/>
      <c r="J32" s="117"/>
      <c r="K32" s="117"/>
      <c r="L32" s="180"/>
      <c r="M32" s="117"/>
      <c r="N32" s="117"/>
      <c r="O32" s="117"/>
      <c r="P32" s="117"/>
      <c r="Q32" s="118"/>
      <c r="R32" s="119" t="str">
        <f t="shared" si="4"/>
        <v/>
      </c>
      <c r="S32" s="120" t="str">
        <f t="shared" si="0"/>
        <v/>
      </c>
      <c r="T32" s="121" t="str">
        <f t="shared" si="1"/>
        <v/>
      </c>
      <c r="V32" s="52" t="s">
        <v>40</v>
      </c>
      <c r="W32" s="52">
        <f t="shared" si="2"/>
        <v>0</v>
      </c>
      <c r="X32" s="52">
        <f t="shared" si="3"/>
        <v>12</v>
      </c>
      <c r="Y32" s="52">
        <f t="shared" si="5"/>
        <v>0</v>
      </c>
      <c r="Z32" s="52">
        <f t="shared" si="6"/>
        <v>0</v>
      </c>
      <c r="AA32" s="52">
        <f t="shared" si="7"/>
        <v>0</v>
      </c>
      <c r="AC32" s="52">
        <v>1E-3</v>
      </c>
    </row>
    <row r="33" spans="1:29" x14ac:dyDescent="0.15">
      <c r="A33" s="82"/>
      <c r="B33" s="93">
        <v>27</v>
      </c>
      <c r="C33" s="94" t="s">
        <v>94</v>
      </c>
      <c r="D33" s="2" t="s">
        <v>92</v>
      </c>
      <c r="E33" s="95" t="s">
        <v>39</v>
      </c>
      <c r="F33" s="116"/>
      <c r="G33" s="117"/>
      <c r="H33" s="117"/>
      <c r="I33" s="117"/>
      <c r="J33" s="117"/>
      <c r="K33" s="117"/>
      <c r="L33" s="180"/>
      <c r="M33" s="117"/>
      <c r="N33" s="117"/>
      <c r="O33" s="117"/>
      <c r="P33" s="117"/>
      <c r="Q33" s="118"/>
      <c r="R33" s="119" t="str">
        <f t="shared" si="4"/>
        <v/>
      </c>
      <c r="S33" s="120" t="str">
        <f t="shared" si="0"/>
        <v/>
      </c>
      <c r="T33" s="121" t="str">
        <f t="shared" si="1"/>
        <v/>
      </c>
      <c r="V33" s="52" t="s">
        <v>40</v>
      </c>
      <c r="W33" s="52">
        <f t="shared" si="2"/>
        <v>0</v>
      </c>
      <c r="X33" s="52">
        <f t="shared" si="3"/>
        <v>12</v>
      </c>
      <c r="Y33" s="52">
        <f t="shared" si="5"/>
        <v>0</v>
      </c>
      <c r="Z33" s="52">
        <f t="shared" si="6"/>
        <v>0</v>
      </c>
      <c r="AA33" s="52">
        <f t="shared" si="7"/>
        <v>0</v>
      </c>
      <c r="AC33" s="52">
        <v>1E-3</v>
      </c>
    </row>
    <row r="34" spans="1:29" x14ac:dyDescent="0.15">
      <c r="A34" s="82"/>
      <c r="B34" s="93">
        <v>28</v>
      </c>
      <c r="C34" s="102" t="s">
        <v>95</v>
      </c>
      <c r="D34" s="3" t="s">
        <v>164</v>
      </c>
      <c r="E34" s="103" t="s">
        <v>165</v>
      </c>
      <c r="F34" s="116"/>
      <c r="G34" s="117"/>
      <c r="H34" s="117"/>
      <c r="I34" s="117"/>
      <c r="J34" s="117"/>
      <c r="K34" s="117"/>
      <c r="L34" s="181"/>
      <c r="M34" s="117"/>
      <c r="N34" s="117"/>
      <c r="O34" s="117"/>
      <c r="P34" s="117"/>
      <c r="Q34" s="118"/>
      <c r="R34" s="126" t="str">
        <f t="shared" si="4"/>
        <v/>
      </c>
      <c r="S34" s="127" t="str">
        <f t="shared" si="0"/>
        <v/>
      </c>
      <c r="T34" s="128" t="str">
        <f t="shared" si="1"/>
        <v/>
      </c>
      <c r="V34" s="52" t="s">
        <v>166</v>
      </c>
      <c r="W34" s="52">
        <f t="shared" si="2"/>
        <v>0</v>
      </c>
      <c r="X34" s="52">
        <f t="shared" si="3"/>
        <v>12</v>
      </c>
      <c r="Y34" s="52">
        <f t="shared" si="5"/>
        <v>0</v>
      </c>
      <c r="Z34" s="52">
        <f t="shared" si="6"/>
        <v>0</v>
      </c>
      <c r="AA34" s="52">
        <f t="shared" si="7"/>
        <v>0</v>
      </c>
      <c r="AC34" s="52">
        <v>3.0000000000000001E-3</v>
      </c>
    </row>
    <row r="35" spans="1:29" x14ac:dyDescent="0.15">
      <c r="A35" s="82"/>
      <c r="B35" s="93">
        <v>29</v>
      </c>
      <c r="C35" s="94" t="s">
        <v>96</v>
      </c>
      <c r="D35" s="2" t="s">
        <v>97</v>
      </c>
      <c r="E35" s="95" t="s">
        <v>39</v>
      </c>
      <c r="F35" s="116"/>
      <c r="G35" s="117"/>
      <c r="H35" s="117"/>
      <c r="I35" s="117"/>
      <c r="J35" s="117"/>
      <c r="K35" s="117"/>
      <c r="L35" s="175"/>
      <c r="M35" s="117"/>
      <c r="N35" s="117"/>
      <c r="O35" s="117"/>
      <c r="P35" s="117"/>
      <c r="Q35" s="118"/>
      <c r="R35" s="119" t="str">
        <f t="shared" si="4"/>
        <v/>
      </c>
      <c r="S35" s="120" t="str">
        <f t="shared" si="0"/>
        <v/>
      </c>
      <c r="T35" s="121" t="str">
        <f t="shared" si="1"/>
        <v/>
      </c>
      <c r="V35" s="52" t="s">
        <v>40</v>
      </c>
      <c r="W35" s="52">
        <f t="shared" si="2"/>
        <v>0</v>
      </c>
      <c r="X35" s="52">
        <f t="shared" si="3"/>
        <v>12</v>
      </c>
      <c r="Y35" s="52">
        <f t="shared" si="5"/>
        <v>0</v>
      </c>
      <c r="Z35" s="52">
        <f t="shared" si="6"/>
        <v>0</v>
      </c>
      <c r="AA35" s="52">
        <f t="shared" si="7"/>
        <v>0</v>
      </c>
      <c r="AC35" s="52">
        <v>1E-3</v>
      </c>
    </row>
    <row r="36" spans="1:29" x14ac:dyDescent="0.15">
      <c r="A36" s="82"/>
      <c r="B36" s="93">
        <v>30</v>
      </c>
      <c r="C36" s="102" t="s">
        <v>98</v>
      </c>
      <c r="D36" s="3" t="s">
        <v>99</v>
      </c>
      <c r="E36" s="103" t="s">
        <v>39</v>
      </c>
      <c r="F36" s="116"/>
      <c r="G36" s="117"/>
      <c r="H36" s="117"/>
      <c r="I36" s="117"/>
      <c r="J36" s="117"/>
      <c r="K36" s="117"/>
      <c r="L36" s="175"/>
      <c r="M36" s="117"/>
      <c r="N36" s="117"/>
      <c r="O36" s="117"/>
      <c r="P36" s="117"/>
      <c r="Q36" s="118"/>
      <c r="R36" s="119" t="str">
        <f t="shared" si="4"/>
        <v/>
      </c>
      <c r="S36" s="120" t="str">
        <f t="shared" si="0"/>
        <v/>
      </c>
      <c r="T36" s="121" t="str">
        <f t="shared" si="1"/>
        <v/>
      </c>
      <c r="V36" s="52" t="s">
        <v>40</v>
      </c>
      <c r="W36" s="52">
        <f t="shared" si="2"/>
        <v>0</v>
      </c>
      <c r="X36" s="52">
        <f t="shared" si="3"/>
        <v>12</v>
      </c>
      <c r="Y36" s="52">
        <f t="shared" si="5"/>
        <v>0</v>
      </c>
      <c r="Z36" s="52">
        <f t="shared" si="6"/>
        <v>0</v>
      </c>
      <c r="AA36" s="52">
        <f t="shared" si="7"/>
        <v>0</v>
      </c>
      <c r="AC36" s="52">
        <v>1E-3</v>
      </c>
    </row>
    <row r="37" spans="1:29" x14ac:dyDescent="0.15">
      <c r="A37" s="82"/>
      <c r="B37" s="93">
        <v>31</v>
      </c>
      <c r="C37" s="94" t="s">
        <v>100</v>
      </c>
      <c r="D37" s="2" t="s">
        <v>101</v>
      </c>
      <c r="E37" s="95" t="s">
        <v>102</v>
      </c>
      <c r="F37" s="116"/>
      <c r="G37" s="117"/>
      <c r="H37" s="117"/>
      <c r="I37" s="117"/>
      <c r="J37" s="117"/>
      <c r="K37" s="117"/>
      <c r="L37" s="175"/>
      <c r="M37" s="117"/>
      <c r="N37" s="117"/>
      <c r="O37" s="117"/>
      <c r="P37" s="117"/>
      <c r="Q37" s="118"/>
      <c r="R37" s="119" t="str">
        <f t="shared" si="4"/>
        <v/>
      </c>
      <c r="S37" s="120" t="str">
        <f t="shared" si="0"/>
        <v/>
      </c>
      <c r="T37" s="121" t="str">
        <f t="shared" si="1"/>
        <v/>
      </c>
      <c r="V37" s="52" t="s">
        <v>103</v>
      </c>
      <c r="W37" s="52">
        <f t="shared" si="2"/>
        <v>0</v>
      </c>
      <c r="X37" s="52">
        <f t="shared" si="3"/>
        <v>12</v>
      </c>
      <c r="Y37" s="52">
        <f t="shared" si="5"/>
        <v>0</v>
      </c>
      <c r="Z37" s="52">
        <f t="shared" si="6"/>
        <v>0</v>
      </c>
      <c r="AA37" s="52">
        <f t="shared" si="7"/>
        <v>0</v>
      </c>
      <c r="AC37" s="52">
        <v>8.0000000000000002E-3</v>
      </c>
    </row>
    <row r="38" spans="1:29" x14ac:dyDescent="0.15">
      <c r="A38" s="82"/>
      <c r="B38" s="93">
        <v>32</v>
      </c>
      <c r="C38" s="102" t="s">
        <v>104</v>
      </c>
      <c r="D38" s="3" t="s">
        <v>62</v>
      </c>
      <c r="E38" s="103" t="s">
        <v>105</v>
      </c>
      <c r="F38" s="123"/>
      <c r="G38" s="124"/>
      <c r="H38" s="124"/>
      <c r="I38" s="124"/>
      <c r="J38" s="124"/>
      <c r="K38" s="124"/>
      <c r="L38" s="179"/>
      <c r="M38" s="124"/>
      <c r="N38" s="124"/>
      <c r="O38" s="124"/>
      <c r="P38" s="124"/>
      <c r="Q38" s="125"/>
      <c r="R38" s="126" t="str">
        <f t="shared" si="4"/>
        <v/>
      </c>
      <c r="S38" s="127" t="str">
        <f t="shared" si="0"/>
        <v/>
      </c>
      <c r="T38" s="128" t="str">
        <f t="shared" si="1"/>
        <v/>
      </c>
      <c r="V38" s="52" t="s">
        <v>106</v>
      </c>
      <c r="W38" s="52">
        <f t="shared" si="2"/>
        <v>0</v>
      </c>
      <c r="X38" s="52">
        <f t="shared" si="3"/>
        <v>12</v>
      </c>
      <c r="Y38" s="52">
        <f t="shared" si="5"/>
        <v>0</v>
      </c>
      <c r="Z38" s="52">
        <f t="shared" si="6"/>
        <v>0</v>
      </c>
      <c r="AA38" s="52">
        <f t="shared" si="7"/>
        <v>0</v>
      </c>
      <c r="AC38" s="52">
        <v>0.01</v>
      </c>
    </row>
    <row r="39" spans="1:29" x14ac:dyDescent="0.15">
      <c r="A39" s="82"/>
      <c r="B39" s="93">
        <v>33</v>
      </c>
      <c r="C39" s="94" t="s">
        <v>107</v>
      </c>
      <c r="D39" s="2" t="s">
        <v>108</v>
      </c>
      <c r="E39" s="95" t="s">
        <v>105</v>
      </c>
      <c r="F39" s="123"/>
      <c r="G39" s="124"/>
      <c r="H39" s="124"/>
      <c r="I39" s="124"/>
      <c r="J39" s="124"/>
      <c r="K39" s="124"/>
      <c r="L39" s="179"/>
      <c r="M39" s="124"/>
      <c r="N39" s="124"/>
      <c r="O39" s="124"/>
      <c r="P39" s="124"/>
      <c r="Q39" s="125"/>
      <c r="R39" s="126" t="str">
        <f t="shared" si="4"/>
        <v/>
      </c>
      <c r="S39" s="127" t="str">
        <f t="shared" si="0"/>
        <v/>
      </c>
      <c r="T39" s="128" t="str">
        <f t="shared" si="1"/>
        <v/>
      </c>
      <c r="V39" s="52" t="s">
        <v>106</v>
      </c>
      <c r="W39" s="52">
        <f t="shared" si="2"/>
        <v>0</v>
      </c>
      <c r="X39" s="52">
        <f t="shared" si="3"/>
        <v>12</v>
      </c>
      <c r="Y39" s="52">
        <f t="shared" si="5"/>
        <v>0</v>
      </c>
      <c r="Z39" s="52">
        <f t="shared" si="6"/>
        <v>0</v>
      </c>
      <c r="AA39" s="52">
        <f t="shared" si="7"/>
        <v>0</v>
      </c>
      <c r="AC39" s="52">
        <v>0.01</v>
      </c>
    </row>
    <row r="40" spans="1:29" x14ac:dyDescent="0.15">
      <c r="A40" s="82"/>
      <c r="B40" s="93">
        <v>34</v>
      </c>
      <c r="C40" s="102" t="s">
        <v>109</v>
      </c>
      <c r="D40" s="3" t="s">
        <v>110</v>
      </c>
      <c r="E40" s="103" t="s">
        <v>111</v>
      </c>
      <c r="F40" s="123"/>
      <c r="G40" s="124"/>
      <c r="H40" s="124"/>
      <c r="I40" s="124"/>
      <c r="J40" s="124"/>
      <c r="K40" s="124"/>
      <c r="L40" s="179"/>
      <c r="M40" s="124"/>
      <c r="N40" s="124"/>
      <c r="O40" s="124"/>
      <c r="P40" s="124"/>
      <c r="Q40" s="125"/>
      <c r="R40" s="126" t="str">
        <f t="shared" si="4"/>
        <v/>
      </c>
      <c r="S40" s="127" t="str">
        <f t="shared" si="0"/>
        <v/>
      </c>
      <c r="T40" s="128" t="str">
        <f t="shared" si="1"/>
        <v/>
      </c>
      <c r="V40" s="52" t="s">
        <v>112</v>
      </c>
      <c r="W40" s="52">
        <f t="shared" si="2"/>
        <v>0</v>
      </c>
      <c r="X40" s="52">
        <f t="shared" si="3"/>
        <v>12</v>
      </c>
      <c r="Y40" s="52">
        <f t="shared" si="5"/>
        <v>0</v>
      </c>
      <c r="Z40" s="52">
        <f t="shared" si="6"/>
        <v>0</v>
      </c>
      <c r="AA40" s="52">
        <f t="shared" si="7"/>
        <v>0</v>
      </c>
      <c r="AC40" s="52">
        <v>0.03</v>
      </c>
    </row>
    <row r="41" spans="1:29" x14ac:dyDescent="0.15">
      <c r="A41" s="82"/>
      <c r="B41" s="93">
        <v>35</v>
      </c>
      <c r="C41" s="94" t="s">
        <v>113</v>
      </c>
      <c r="D41" s="2" t="s">
        <v>62</v>
      </c>
      <c r="E41" s="95" t="s">
        <v>105</v>
      </c>
      <c r="F41" s="123"/>
      <c r="G41" s="124"/>
      <c r="H41" s="124"/>
      <c r="I41" s="124"/>
      <c r="J41" s="124"/>
      <c r="K41" s="124"/>
      <c r="L41" s="179"/>
      <c r="M41" s="124"/>
      <c r="N41" s="124"/>
      <c r="O41" s="124"/>
      <c r="P41" s="124"/>
      <c r="Q41" s="125"/>
      <c r="R41" s="126" t="str">
        <f t="shared" si="4"/>
        <v/>
      </c>
      <c r="S41" s="127" t="str">
        <f t="shared" si="0"/>
        <v/>
      </c>
      <c r="T41" s="128" t="str">
        <f t="shared" si="1"/>
        <v/>
      </c>
      <c r="V41" s="52" t="s">
        <v>106</v>
      </c>
      <c r="W41" s="52">
        <f t="shared" si="2"/>
        <v>0</v>
      </c>
      <c r="X41" s="52">
        <f t="shared" si="3"/>
        <v>12</v>
      </c>
      <c r="Y41" s="52">
        <f t="shared" si="5"/>
        <v>0</v>
      </c>
      <c r="Z41" s="52">
        <f t="shared" si="6"/>
        <v>0</v>
      </c>
      <c r="AA41" s="52">
        <f t="shared" si="7"/>
        <v>0</v>
      </c>
      <c r="AC41" s="52">
        <v>0.01</v>
      </c>
    </row>
    <row r="42" spans="1:29" x14ac:dyDescent="0.15">
      <c r="A42" s="82"/>
      <c r="B42" s="93">
        <v>36</v>
      </c>
      <c r="C42" s="102" t="s">
        <v>114</v>
      </c>
      <c r="D42" s="3" t="s">
        <v>115</v>
      </c>
      <c r="E42" s="103" t="s">
        <v>116</v>
      </c>
      <c r="F42" s="129"/>
      <c r="G42" s="130"/>
      <c r="H42" s="130"/>
      <c r="I42" s="130"/>
      <c r="J42" s="130"/>
      <c r="K42" s="130"/>
      <c r="L42" s="177"/>
      <c r="M42" s="130"/>
      <c r="N42" s="130"/>
      <c r="O42" s="130"/>
      <c r="P42" s="130"/>
      <c r="Q42" s="131"/>
      <c r="R42" s="132" t="str">
        <f t="shared" si="4"/>
        <v/>
      </c>
      <c r="S42" s="133" t="str">
        <f t="shared" si="0"/>
        <v/>
      </c>
      <c r="T42" s="134" t="str">
        <f t="shared" si="1"/>
        <v/>
      </c>
      <c r="V42" s="52" t="s">
        <v>64</v>
      </c>
      <c r="W42" s="52">
        <f t="shared" si="2"/>
        <v>0</v>
      </c>
      <c r="X42" s="52">
        <f t="shared" si="3"/>
        <v>12</v>
      </c>
      <c r="Y42" s="52">
        <f t="shared" si="5"/>
        <v>0</v>
      </c>
      <c r="Z42" s="52">
        <f t="shared" si="6"/>
        <v>0</v>
      </c>
      <c r="AA42" s="52">
        <f t="shared" si="7"/>
        <v>0</v>
      </c>
      <c r="AC42" s="52">
        <v>0.1</v>
      </c>
    </row>
    <row r="43" spans="1:29" x14ac:dyDescent="0.15">
      <c r="A43" s="82"/>
      <c r="B43" s="93">
        <v>37</v>
      </c>
      <c r="C43" s="94" t="s">
        <v>117</v>
      </c>
      <c r="D43" s="2" t="s">
        <v>70</v>
      </c>
      <c r="E43" s="95" t="s">
        <v>71</v>
      </c>
      <c r="F43" s="116"/>
      <c r="G43" s="117"/>
      <c r="H43" s="117"/>
      <c r="I43" s="117"/>
      <c r="J43" s="117"/>
      <c r="K43" s="117"/>
      <c r="L43" s="175"/>
      <c r="M43" s="117"/>
      <c r="N43" s="117"/>
      <c r="O43" s="117"/>
      <c r="P43" s="117"/>
      <c r="Q43" s="118"/>
      <c r="R43" s="119" t="str">
        <f t="shared" si="4"/>
        <v/>
      </c>
      <c r="S43" s="120" t="str">
        <f t="shared" si="0"/>
        <v/>
      </c>
      <c r="T43" s="121" t="str">
        <f t="shared" si="1"/>
        <v/>
      </c>
      <c r="V43" s="52" t="s">
        <v>72</v>
      </c>
      <c r="W43" s="52">
        <f t="shared" si="2"/>
        <v>0</v>
      </c>
      <c r="X43" s="52">
        <f t="shared" si="3"/>
        <v>12</v>
      </c>
      <c r="Y43" s="52">
        <f t="shared" si="5"/>
        <v>0</v>
      </c>
      <c r="Z43" s="52">
        <f t="shared" si="6"/>
        <v>0</v>
      </c>
      <c r="AA43" s="52">
        <f t="shared" si="7"/>
        <v>0</v>
      </c>
      <c r="AC43" s="52">
        <v>5.0000000000000001E-3</v>
      </c>
    </row>
    <row r="44" spans="1:29" x14ac:dyDescent="0.15">
      <c r="A44" s="82"/>
      <c r="B44" s="93">
        <v>38</v>
      </c>
      <c r="C44" s="102" t="s">
        <v>118</v>
      </c>
      <c r="D44" s="3" t="s">
        <v>115</v>
      </c>
      <c r="E44" s="103" t="s">
        <v>119</v>
      </c>
      <c r="F44" s="129">
        <v>10.9</v>
      </c>
      <c r="G44" s="97">
        <v>9.6999999999999993</v>
      </c>
      <c r="H44" s="97">
        <v>10.199999999999999</v>
      </c>
      <c r="I44" s="97">
        <v>8.8000000000000007</v>
      </c>
      <c r="J44" s="97">
        <v>7.5</v>
      </c>
      <c r="K44" s="97">
        <v>8.1</v>
      </c>
      <c r="L44" s="182">
        <v>7</v>
      </c>
      <c r="M44" s="97">
        <v>7.8</v>
      </c>
      <c r="N44" s="97">
        <v>8.5</v>
      </c>
      <c r="O44" s="130">
        <v>9.6999999999999993</v>
      </c>
      <c r="P44" s="97">
        <v>12.4</v>
      </c>
      <c r="Q44" s="131">
        <v>11</v>
      </c>
      <c r="R44" s="132">
        <f t="shared" si="4"/>
        <v>7</v>
      </c>
      <c r="S44" s="133">
        <f t="shared" si="0"/>
        <v>12.4</v>
      </c>
      <c r="T44" s="134">
        <f t="shared" si="1"/>
        <v>9.3000000000000007</v>
      </c>
      <c r="V44" s="52" t="s">
        <v>120</v>
      </c>
      <c r="W44" s="52">
        <f t="shared" si="2"/>
        <v>0</v>
      </c>
      <c r="X44" s="52">
        <f t="shared" si="3"/>
        <v>0</v>
      </c>
      <c r="Y44" s="52">
        <f t="shared" si="5"/>
        <v>12</v>
      </c>
      <c r="Z44" s="52">
        <f t="shared" si="6"/>
        <v>7</v>
      </c>
      <c r="AA44" s="52">
        <f t="shared" si="7"/>
        <v>12.4</v>
      </c>
      <c r="AC44" s="52">
        <v>0.2</v>
      </c>
    </row>
    <row r="45" spans="1:29" x14ac:dyDescent="0.15">
      <c r="A45" s="82"/>
      <c r="B45" s="93">
        <v>39</v>
      </c>
      <c r="C45" s="94" t="s">
        <v>121</v>
      </c>
      <c r="D45" s="2" t="s">
        <v>122</v>
      </c>
      <c r="E45" s="95" t="s">
        <v>123</v>
      </c>
      <c r="F45" s="135"/>
      <c r="G45" s="136"/>
      <c r="H45" s="136"/>
      <c r="I45" s="136"/>
      <c r="J45" s="136"/>
      <c r="K45" s="136"/>
      <c r="L45" s="172"/>
      <c r="M45" s="136"/>
      <c r="N45" s="136"/>
      <c r="O45" s="136"/>
      <c r="P45" s="136"/>
      <c r="Q45" s="137"/>
      <c r="R45" s="138" t="str">
        <f t="shared" si="4"/>
        <v/>
      </c>
      <c r="S45" s="139" t="str">
        <f t="shared" si="0"/>
        <v/>
      </c>
      <c r="T45" s="140" t="str">
        <f t="shared" si="1"/>
        <v/>
      </c>
      <c r="V45" s="52" t="s">
        <v>124</v>
      </c>
      <c r="W45" s="52">
        <f t="shared" si="2"/>
        <v>0</v>
      </c>
      <c r="X45" s="52">
        <f t="shared" si="3"/>
        <v>12</v>
      </c>
      <c r="Y45" s="52">
        <f t="shared" si="5"/>
        <v>0</v>
      </c>
      <c r="Z45" s="52">
        <f t="shared" si="6"/>
        <v>0</v>
      </c>
      <c r="AA45" s="52">
        <f t="shared" si="7"/>
        <v>0</v>
      </c>
      <c r="AC45" s="52">
        <v>1</v>
      </c>
    </row>
    <row r="46" spans="1:29" x14ac:dyDescent="0.15">
      <c r="A46" s="82"/>
      <c r="B46" s="93">
        <v>40</v>
      </c>
      <c r="C46" s="102" t="s">
        <v>125</v>
      </c>
      <c r="D46" s="3" t="s">
        <v>126</v>
      </c>
      <c r="E46" s="103" t="s">
        <v>127</v>
      </c>
      <c r="F46" s="135"/>
      <c r="G46" s="136"/>
      <c r="H46" s="136"/>
      <c r="I46" s="136"/>
      <c r="J46" s="136"/>
      <c r="K46" s="136"/>
      <c r="L46" s="172"/>
      <c r="M46" s="136"/>
      <c r="N46" s="136"/>
      <c r="O46" s="136"/>
      <c r="P46" s="136"/>
      <c r="Q46" s="137"/>
      <c r="R46" s="138" t="str">
        <f t="shared" si="4"/>
        <v/>
      </c>
      <c r="S46" s="139" t="str">
        <f t="shared" si="0"/>
        <v/>
      </c>
      <c r="T46" s="140" t="str">
        <f t="shared" si="1"/>
        <v/>
      </c>
      <c r="V46" s="52" t="s">
        <v>124</v>
      </c>
      <c r="W46" s="52">
        <f t="shared" si="2"/>
        <v>0</v>
      </c>
      <c r="X46" s="52">
        <f t="shared" si="3"/>
        <v>12</v>
      </c>
      <c r="Y46" s="52">
        <f t="shared" si="5"/>
        <v>0</v>
      </c>
      <c r="Z46" s="52">
        <f t="shared" si="6"/>
        <v>0</v>
      </c>
      <c r="AA46" s="52">
        <f t="shared" si="7"/>
        <v>0</v>
      </c>
      <c r="AC46" s="52">
        <v>1</v>
      </c>
    </row>
    <row r="47" spans="1:29" x14ac:dyDescent="0.15">
      <c r="A47" s="82"/>
      <c r="B47" s="93">
        <v>41</v>
      </c>
      <c r="C47" s="94" t="s">
        <v>128</v>
      </c>
      <c r="D47" s="2" t="s">
        <v>108</v>
      </c>
      <c r="E47" s="95" t="s">
        <v>55</v>
      </c>
      <c r="F47" s="123"/>
      <c r="G47" s="124"/>
      <c r="H47" s="124"/>
      <c r="I47" s="124"/>
      <c r="J47" s="124"/>
      <c r="K47" s="124"/>
      <c r="L47" s="179"/>
      <c r="M47" s="124"/>
      <c r="N47" s="124"/>
      <c r="O47" s="124"/>
      <c r="P47" s="124"/>
      <c r="Q47" s="125"/>
      <c r="R47" s="126" t="str">
        <f t="shared" si="4"/>
        <v/>
      </c>
      <c r="S47" s="127" t="str">
        <f t="shared" si="0"/>
        <v/>
      </c>
      <c r="T47" s="128" t="str">
        <f t="shared" si="1"/>
        <v/>
      </c>
      <c r="V47" s="52" t="s">
        <v>56</v>
      </c>
      <c r="W47" s="52">
        <f t="shared" si="2"/>
        <v>0</v>
      </c>
      <c r="X47" s="52">
        <f t="shared" si="3"/>
        <v>12</v>
      </c>
      <c r="Y47" s="52">
        <f t="shared" si="5"/>
        <v>0</v>
      </c>
      <c r="Z47" s="52">
        <f t="shared" si="6"/>
        <v>0</v>
      </c>
      <c r="AA47" s="52">
        <f t="shared" si="7"/>
        <v>0</v>
      </c>
      <c r="AC47" s="52">
        <v>0.02</v>
      </c>
    </row>
    <row r="48" spans="1:29" x14ac:dyDescent="0.15">
      <c r="A48" s="82"/>
      <c r="B48" s="93">
        <v>42</v>
      </c>
      <c r="C48" s="102" t="s">
        <v>129</v>
      </c>
      <c r="D48" s="3" t="s">
        <v>130</v>
      </c>
      <c r="E48" s="103" t="s">
        <v>131</v>
      </c>
      <c r="F48" s="110"/>
      <c r="G48" s="111"/>
      <c r="H48" s="111"/>
      <c r="I48" s="111"/>
      <c r="J48" s="111"/>
      <c r="K48" s="111"/>
      <c r="L48" s="183"/>
      <c r="M48" s="111"/>
      <c r="N48" s="111"/>
      <c r="O48" s="111"/>
      <c r="P48" s="111"/>
      <c r="Q48" s="112"/>
      <c r="R48" s="113" t="str">
        <f t="shared" si="4"/>
        <v/>
      </c>
      <c r="S48" s="114" t="str">
        <f t="shared" si="0"/>
        <v/>
      </c>
      <c r="T48" s="115" t="str">
        <f t="shared" si="1"/>
        <v/>
      </c>
      <c r="V48" s="52" t="s">
        <v>132</v>
      </c>
      <c r="W48" s="52">
        <f t="shared" si="2"/>
        <v>0</v>
      </c>
      <c r="X48" s="52">
        <f t="shared" si="3"/>
        <v>12</v>
      </c>
      <c r="Y48" s="52">
        <f t="shared" si="5"/>
        <v>0</v>
      </c>
      <c r="Z48" s="52">
        <f t="shared" si="6"/>
        <v>0</v>
      </c>
      <c r="AA48" s="52">
        <f t="shared" si="7"/>
        <v>0</v>
      </c>
      <c r="AC48" s="52">
        <v>9.9999999999999995E-7</v>
      </c>
    </row>
    <row r="49" spans="1:29" x14ac:dyDescent="0.15">
      <c r="A49" s="82"/>
      <c r="B49" s="93">
        <v>43</v>
      </c>
      <c r="C49" s="94" t="s">
        <v>133</v>
      </c>
      <c r="D49" s="2" t="s">
        <v>130</v>
      </c>
      <c r="E49" s="95" t="s">
        <v>131</v>
      </c>
      <c r="F49" s="110"/>
      <c r="G49" s="111"/>
      <c r="H49" s="111"/>
      <c r="I49" s="111"/>
      <c r="J49" s="111"/>
      <c r="K49" s="111"/>
      <c r="L49" s="184"/>
      <c r="M49" s="111"/>
      <c r="N49" s="111"/>
      <c r="O49" s="111"/>
      <c r="P49" s="111"/>
      <c r="Q49" s="112"/>
      <c r="R49" s="113" t="str">
        <f t="shared" si="4"/>
        <v/>
      </c>
      <c r="S49" s="114" t="str">
        <f t="shared" si="0"/>
        <v/>
      </c>
      <c r="T49" s="115" t="str">
        <f t="shared" si="1"/>
        <v/>
      </c>
      <c r="V49" s="52" t="s">
        <v>132</v>
      </c>
      <c r="W49" s="52">
        <f t="shared" si="2"/>
        <v>0</v>
      </c>
      <c r="X49" s="52">
        <f t="shared" si="3"/>
        <v>12</v>
      </c>
      <c r="Y49" s="52">
        <f t="shared" si="5"/>
        <v>0</v>
      </c>
      <c r="Z49" s="52">
        <f t="shared" si="6"/>
        <v>0</v>
      </c>
      <c r="AA49" s="52">
        <f t="shared" si="7"/>
        <v>0</v>
      </c>
      <c r="AC49" s="52">
        <v>9.9999999999999995E-7</v>
      </c>
    </row>
    <row r="50" spans="1:29" x14ac:dyDescent="0.15">
      <c r="A50" s="82"/>
      <c r="B50" s="93">
        <v>44</v>
      </c>
      <c r="C50" s="102" t="s">
        <v>134</v>
      </c>
      <c r="D50" s="3" t="s">
        <v>76</v>
      </c>
      <c r="E50" s="103" t="s">
        <v>71</v>
      </c>
      <c r="F50" s="116"/>
      <c r="G50" s="117"/>
      <c r="H50" s="117"/>
      <c r="I50" s="117"/>
      <c r="J50" s="117"/>
      <c r="K50" s="117"/>
      <c r="L50" s="175"/>
      <c r="M50" s="117"/>
      <c r="N50" s="117"/>
      <c r="O50" s="117"/>
      <c r="P50" s="117"/>
      <c r="Q50" s="118"/>
      <c r="R50" s="119" t="str">
        <f t="shared" si="4"/>
        <v/>
      </c>
      <c r="S50" s="120" t="str">
        <f t="shared" si="0"/>
        <v/>
      </c>
      <c r="T50" s="121" t="str">
        <f t="shared" si="1"/>
        <v/>
      </c>
      <c r="V50" s="52" t="s">
        <v>72</v>
      </c>
      <c r="W50" s="52">
        <f t="shared" si="2"/>
        <v>0</v>
      </c>
      <c r="X50" s="52">
        <f t="shared" si="3"/>
        <v>12</v>
      </c>
      <c r="Y50" s="52">
        <f t="shared" si="5"/>
        <v>0</v>
      </c>
      <c r="Z50" s="52">
        <f t="shared" si="6"/>
        <v>0</v>
      </c>
      <c r="AA50" s="52">
        <f t="shared" si="7"/>
        <v>0</v>
      </c>
      <c r="AC50" s="52">
        <v>5.0000000000000001E-3</v>
      </c>
    </row>
    <row r="51" spans="1:29" x14ac:dyDescent="0.15">
      <c r="A51" s="82"/>
      <c r="B51" s="93">
        <v>45</v>
      </c>
      <c r="C51" s="94" t="s">
        <v>135</v>
      </c>
      <c r="D51" s="2" t="s">
        <v>136</v>
      </c>
      <c r="E51" s="95" t="s">
        <v>137</v>
      </c>
      <c r="F51" s="104"/>
      <c r="G51" s="105"/>
      <c r="H51" s="105"/>
      <c r="I51" s="105"/>
      <c r="J51" s="105"/>
      <c r="K51" s="105"/>
      <c r="L51" s="178"/>
      <c r="M51" s="105"/>
      <c r="N51" s="105"/>
      <c r="O51" s="105"/>
      <c r="P51" s="105"/>
      <c r="Q51" s="106"/>
      <c r="R51" s="107" t="str">
        <f t="shared" si="4"/>
        <v/>
      </c>
      <c r="S51" s="108" t="str">
        <f t="shared" si="0"/>
        <v/>
      </c>
      <c r="T51" s="109" t="str">
        <f t="shared" si="1"/>
        <v/>
      </c>
      <c r="V51" s="52" t="s">
        <v>138</v>
      </c>
      <c r="W51" s="52">
        <f t="shared" si="2"/>
        <v>0</v>
      </c>
      <c r="X51" s="52">
        <f t="shared" si="3"/>
        <v>12</v>
      </c>
      <c r="Y51" s="52">
        <f t="shared" si="5"/>
        <v>0</v>
      </c>
      <c r="Z51" s="52">
        <f t="shared" si="6"/>
        <v>0</v>
      </c>
      <c r="AA51" s="52">
        <f t="shared" si="7"/>
        <v>0</v>
      </c>
      <c r="AC51" s="52">
        <v>5.0000000000000001E-4</v>
      </c>
    </row>
    <row r="52" spans="1:29" x14ac:dyDescent="0.15">
      <c r="A52" s="82"/>
      <c r="B52" s="93">
        <v>46</v>
      </c>
      <c r="C52" s="102" t="s">
        <v>139</v>
      </c>
      <c r="D52" s="3" t="s">
        <v>140</v>
      </c>
      <c r="E52" s="103" t="s">
        <v>141</v>
      </c>
      <c r="F52" s="96">
        <v>0.4</v>
      </c>
      <c r="G52" s="97">
        <v>0.4</v>
      </c>
      <c r="H52" s="97">
        <v>0.6</v>
      </c>
      <c r="I52" s="97">
        <v>0.5</v>
      </c>
      <c r="J52" s="97">
        <v>0.5</v>
      </c>
      <c r="K52" s="97">
        <v>0.5</v>
      </c>
      <c r="L52" s="185">
        <v>0.4</v>
      </c>
      <c r="M52" s="97">
        <v>0.4</v>
      </c>
      <c r="N52" s="97">
        <v>0.3</v>
      </c>
      <c r="O52" s="130">
        <v>0.3</v>
      </c>
      <c r="P52" s="97">
        <v>0.4</v>
      </c>
      <c r="Q52" s="98">
        <v>0.4</v>
      </c>
      <c r="R52" s="132">
        <f t="shared" si="4"/>
        <v>0.3</v>
      </c>
      <c r="S52" s="133">
        <f t="shared" si="0"/>
        <v>0.6</v>
      </c>
      <c r="T52" s="134">
        <f t="shared" si="1"/>
        <v>0.42500000000000004</v>
      </c>
      <c r="V52" s="52" t="s">
        <v>142</v>
      </c>
      <c r="W52" s="52">
        <f t="shared" si="2"/>
        <v>0</v>
      </c>
      <c r="X52" s="52">
        <f t="shared" si="3"/>
        <v>0</v>
      </c>
      <c r="Y52" s="52">
        <f t="shared" si="5"/>
        <v>12</v>
      </c>
      <c r="Z52" s="52">
        <f t="shared" si="6"/>
        <v>0.3</v>
      </c>
      <c r="AA52" s="52">
        <f t="shared" si="7"/>
        <v>0.6</v>
      </c>
      <c r="AC52" s="52">
        <v>0.3</v>
      </c>
    </row>
    <row r="53" spans="1:29" x14ac:dyDescent="0.15">
      <c r="A53" s="82"/>
      <c r="B53" s="93">
        <v>47</v>
      </c>
      <c r="C53" s="94" t="s">
        <v>143</v>
      </c>
      <c r="D53" s="2" t="s">
        <v>144</v>
      </c>
      <c r="E53" s="95" t="s">
        <v>145</v>
      </c>
      <c r="F53" s="96">
        <v>7.97</v>
      </c>
      <c r="G53" s="97">
        <v>8.06</v>
      </c>
      <c r="H53" s="97">
        <v>7.97</v>
      </c>
      <c r="I53" s="124">
        <v>7.49</v>
      </c>
      <c r="J53" s="97">
        <v>7.36</v>
      </c>
      <c r="K53" s="124">
        <v>7.46</v>
      </c>
      <c r="L53" s="186">
        <v>7.6</v>
      </c>
      <c r="M53" s="97">
        <v>7.53</v>
      </c>
      <c r="N53" s="124">
        <v>7.5</v>
      </c>
      <c r="O53" s="124">
        <v>7.64</v>
      </c>
      <c r="P53" s="124">
        <v>7.59</v>
      </c>
      <c r="Q53" s="98">
        <v>7.73</v>
      </c>
      <c r="R53" s="126">
        <f t="shared" si="4"/>
        <v>7.36</v>
      </c>
      <c r="S53" s="127">
        <f t="shared" si="0"/>
        <v>8.06</v>
      </c>
      <c r="T53" s="128">
        <f t="shared" si="1"/>
        <v>7.6583333333333341</v>
      </c>
      <c r="W53" s="52">
        <f t="shared" si="2"/>
        <v>0</v>
      </c>
      <c r="X53" s="52">
        <f t="shared" si="3"/>
        <v>0</v>
      </c>
      <c r="Y53" s="52">
        <f t="shared" si="5"/>
        <v>12</v>
      </c>
      <c r="Z53" s="52">
        <f t="shared" si="6"/>
        <v>7.36</v>
      </c>
      <c r="AA53" s="52">
        <f t="shared" si="7"/>
        <v>8.06</v>
      </c>
    </row>
    <row r="54" spans="1:29" x14ac:dyDescent="0.15">
      <c r="A54" s="82"/>
      <c r="B54" s="93">
        <v>48</v>
      </c>
      <c r="C54" s="102" t="s">
        <v>146</v>
      </c>
      <c r="D54" s="3" t="s">
        <v>147</v>
      </c>
      <c r="E54" s="103" t="s">
        <v>145</v>
      </c>
      <c r="F54" s="96" t="s">
        <v>245</v>
      </c>
      <c r="G54" s="97" t="s">
        <v>245</v>
      </c>
      <c r="H54" s="97" t="s">
        <v>245</v>
      </c>
      <c r="I54" s="97" t="s">
        <v>245</v>
      </c>
      <c r="J54" s="97" t="s">
        <v>245</v>
      </c>
      <c r="K54" s="97" t="s">
        <v>245</v>
      </c>
      <c r="L54" s="172" t="s">
        <v>245</v>
      </c>
      <c r="M54" s="97" t="s">
        <v>245</v>
      </c>
      <c r="N54" s="97" t="s">
        <v>245</v>
      </c>
      <c r="O54" s="97" t="s">
        <v>245</v>
      </c>
      <c r="P54" s="97" t="s">
        <v>245</v>
      </c>
      <c r="Q54" s="98" t="s">
        <v>245</v>
      </c>
      <c r="R54" s="99"/>
      <c r="S54" s="100"/>
      <c r="T54" s="101"/>
      <c r="W54" s="52">
        <f t="shared" si="2"/>
        <v>0</v>
      </c>
      <c r="X54" s="52">
        <f t="shared" si="3"/>
        <v>0</v>
      </c>
      <c r="Y54" s="52">
        <f t="shared" si="5"/>
        <v>12</v>
      </c>
      <c r="Z54" s="52">
        <f t="shared" si="6"/>
        <v>0</v>
      </c>
      <c r="AA54" s="52">
        <f t="shared" si="7"/>
        <v>0</v>
      </c>
    </row>
    <row r="55" spans="1:29" x14ac:dyDescent="0.15">
      <c r="A55" s="82"/>
      <c r="B55" s="93">
        <v>49</v>
      </c>
      <c r="C55" s="94" t="s">
        <v>148</v>
      </c>
      <c r="D55" s="2" t="s">
        <v>147</v>
      </c>
      <c r="E55" s="95" t="s">
        <v>145</v>
      </c>
      <c r="F55" s="96" t="s">
        <v>245</v>
      </c>
      <c r="G55" s="97" t="s">
        <v>245</v>
      </c>
      <c r="H55" s="97" t="s">
        <v>245</v>
      </c>
      <c r="I55" s="97" t="s">
        <v>245</v>
      </c>
      <c r="J55" s="97" t="s">
        <v>245</v>
      </c>
      <c r="K55" s="97" t="s">
        <v>245</v>
      </c>
      <c r="L55" s="172" t="s">
        <v>245</v>
      </c>
      <c r="M55" s="97" t="s">
        <v>245</v>
      </c>
      <c r="N55" s="97" t="s">
        <v>245</v>
      </c>
      <c r="O55" s="97" t="s">
        <v>245</v>
      </c>
      <c r="P55" s="97" t="s">
        <v>245</v>
      </c>
      <c r="Q55" s="98" t="s">
        <v>245</v>
      </c>
      <c r="R55" s="99"/>
      <c r="S55" s="100"/>
      <c r="T55" s="101"/>
      <c r="W55" s="52">
        <f t="shared" si="2"/>
        <v>0</v>
      </c>
      <c r="X55" s="52">
        <f t="shared" si="3"/>
        <v>0</v>
      </c>
      <c r="Y55" s="52">
        <f t="shared" si="5"/>
        <v>12</v>
      </c>
      <c r="Z55" s="52">
        <f t="shared" si="6"/>
        <v>0</v>
      </c>
      <c r="AA55" s="52">
        <f t="shared" si="7"/>
        <v>0</v>
      </c>
    </row>
    <row r="56" spans="1:29" x14ac:dyDescent="0.15">
      <c r="A56" s="82"/>
      <c r="B56" s="93">
        <v>50</v>
      </c>
      <c r="C56" s="102" t="s">
        <v>149</v>
      </c>
      <c r="D56" s="3" t="s">
        <v>150</v>
      </c>
      <c r="E56" s="103" t="s">
        <v>151</v>
      </c>
      <c r="F56" s="130" t="s">
        <v>124</v>
      </c>
      <c r="G56" s="130" t="s">
        <v>124</v>
      </c>
      <c r="H56" s="130" t="s">
        <v>124</v>
      </c>
      <c r="I56" s="130" t="s">
        <v>124</v>
      </c>
      <c r="J56" s="130" t="s">
        <v>124</v>
      </c>
      <c r="K56" s="130" t="s">
        <v>124</v>
      </c>
      <c r="L56" s="172" t="s">
        <v>124</v>
      </c>
      <c r="M56" s="130" t="s">
        <v>124</v>
      </c>
      <c r="N56" s="130" t="s">
        <v>124</v>
      </c>
      <c r="O56" s="130" t="s">
        <v>124</v>
      </c>
      <c r="P56" s="130" t="s">
        <v>124</v>
      </c>
      <c r="Q56" s="131" t="s">
        <v>124</v>
      </c>
      <c r="R56" s="132" t="str">
        <f t="shared" si="4"/>
        <v>1未満</v>
      </c>
      <c r="S56" s="133" t="str">
        <f t="shared" si="0"/>
        <v>1未満</v>
      </c>
      <c r="T56" s="134" t="str">
        <f t="shared" si="1"/>
        <v>1未満</v>
      </c>
      <c r="V56" s="52" t="s">
        <v>152</v>
      </c>
      <c r="W56" s="52">
        <f t="shared" si="2"/>
        <v>12</v>
      </c>
      <c r="X56" s="52">
        <f t="shared" si="3"/>
        <v>0</v>
      </c>
      <c r="Y56" s="52">
        <f t="shared" si="5"/>
        <v>0</v>
      </c>
      <c r="Z56" s="52">
        <f t="shared" si="6"/>
        <v>0</v>
      </c>
      <c r="AA56" s="52">
        <f t="shared" si="7"/>
        <v>0</v>
      </c>
      <c r="AC56" s="52">
        <v>1</v>
      </c>
    </row>
    <row r="57" spans="1:29" ht="14.25" thickBot="1" x14ac:dyDescent="0.2">
      <c r="A57" s="82"/>
      <c r="B57" s="141">
        <v>51</v>
      </c>
      <c r="C57" s="142" t="s">
        <v>153</v>
      </c>
      <c r="D57" s="4" t="s">
        <v>154</v>
      </c>
      <c r="E57" s="143" t="s">
        <v>155</v>
      </c>
      <c r="F57" s="144" t="s">
        <v>64</v>
      </c>
      <c r="G57" s="144" t="s">
        <v>64</v>
      </c>
      <c r="H57" s="144" t="s">
        <v>64</v>
      </c>
      <c r="I57" s="144" t="s">
        <v>64</v>
      </c>
      <c r="J57" s="144" t="s">
        <v>64</v>
      </c>
      <c r="K57" s="144" t="s">
        <v>64</v>
      </c>
      <c r="L57" s="187" t="s">
        <v>64</v>
      </c>
      <c r="M57" s="144" t="s">
        <v>64</v>
      </c>
      <c r="N57" s="144" t="s">
        <v>64</v>
      </c>
      <c r="O57" s="144" t="s">
        <v>64</v>
      </c>
      <c r="P57" s="144" t="s">
        <v>64</v>
      </c>
      <c r="Q57" s="146" t="s">
        <v>64</v>
      </c>
      <c r="R57" s="147" t="str">
        <f t="shared" si="4"/>
        <v>0.1未満</v>
      </c>
      <c r="S57" s="148" t="str">
        <f t="shared" si="0"/>
        <v>0.1未満</v>
      </c>
      <c r="T57" s="149" t="str">
        <f t="shared" si="1"/>
        <v>0.1未満</v>
      </c>
      <c r="V57" s="52" t="s">
        <v>156</v>
      </c>
      <c r="W57" s="52">
        <f t="shared" si="2"/>
        <v>12</v>
      </c>
      <c r="X57" s="52">
        <f t="shared" si="3"/>
        <v>0</v>
      </c>
      <c r="Y57" s="52">
        <f t="shared" si="5"/>
        <v>0</v>
      </c>
      <c r="Z57" s="52">
        <f t="shared" si="6"/>
        <v>0</v>
      </c>
      <c r="AA57" s="52">
        <f t="shared" si="7"/>
        <v>0</v>
      </c>
      <c r="AC57" s="52">
        <v>0.1</v>
      </c>
    </row>
    <row r="58" spans="1:29" ht="14.25" thickBot="1" x14ac:dyDescent="0.2">
      <c r="A58" s="82"/>
      <c r="B58" s="150"/>
      <c r="C58" s="142" t="s">
        <v>157</v>
      </c>
      <c r="D58" s="4" t="s">
        <v>62</v>
      </c>
      <c r="E58" s="143" t="s">
        <v>158</v>
      </c>
      <c r="F58" s="151">
        <v>0.3</v>
      </c>
      <c r="G58" s="152">
        <v>0.2</v>
      </c>
      <c r="H58" s="152">
        <v>0.1</v>
      </c>
      <c r="I58" s="152">
        <v>0.2</v>
      </c>
      <c r="J58" s="152">
        <v>0.2</v>
      </c>
      <c r="K58" s="152">
        <v>0.2</v>
      </c>
      <c r="L58" s="188">
        <v>0.2</v>
      </c>
      <c r="M58" s="152">
        <v>0.3</v>
      </c>
      <c r="N58" s="152">
        <v>0.4</v>
      </c>
      <c r="O58" s="152">
        <v>0.3</v>
      </c>
      <c r="P58" s="152">
        <v>0.3</v>
      </c>
      <c r="Q58" s="154">
        <v>0.2</v>
      </c>
      <c r="R58" s="155">
        <f t="shared" si="4"/>
        <v>0.1</v>
      </c>
      <c r="S58" s="156">
        <f t="shared" si="0"/>
        <v>0.4</v>
      </c>
      <c r="T58" s="157" t="str">
        <f t="shared" si="1"/>
        <v>1未満</v>
      </c>
      <c r="V58" s="52" t="s">
        <v>124</v>
      </c>
      <c r="W58" s="52">
        <f t="shared" si="2"/>
        <v>0</v>
      </c>
      <c r="X58" s="52">
        <f t="shared" si="3"/>
        <v>0</v>
      </c>
      <c r="Y58" s="52">
        <f t="shared" si="5"/>
        <v>12</v>
      </c>
      <c r="Z58" s="52">
        <f t="shared" si="6"/>
        <v>0.1</v>
      </c>
      <c r="AA58" s="52">
        <f t="shared" si="7"/>
        <v>0.4</v>
      </c>
      <c r="AC58" s="52">
        <v>1</v>
      </c>
    </row>
    <row r="60" spans="1:29" hidden="1" x14ac:dyDescent="0.15"/>
    <row r="61" spans="1:29" ht="13.5" hidden="1" customHeight="1" x14ac:dyDescent="0.15">
      <c r="B61" s="53" t="s">
        <v>0</v>
      </c>
      <c r="C61" s="54"/>
      <c r="D61" s="54" t="s">
        <v>1</v>
      </c>
      <c r="E61" s="54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58" t="s">
        <v>159</v>
      </c>
    </row>
    <row r="62" spans="1:29" ht="13.5" hidden="1" customHeight="1" x14ac:dyDescent="0.15">
      <c r="B62" s="159"/>
      <c r="C62" s="160"/>
      <c r="D62" s="160"/>
      <c r="E62" s="160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61"/>
      <c r="T62" s="189"/>
    </row>
    <row r="63" spans="1:29" ht="13.5" hidden="1" customHeight="1" x14ac:dyDescent="0.15">
      <c r="B63" s="159" t="s">
        <v>18</v>
      </c>
      <c r="C63" s="160"/>
      <c r="D63" s="61" t="s">
        <v>161</v>
      </c>
      <c r="E63" s="61" t="s">
        <v>161</v>
      </c>
      <c r="F63" s="64">
        <f>F4</f>
        <v>44671</v>
      </c>
      <c r="G63" s="64">
        <f t="shared" ref="G63:Q64" si="8">G4</f>
        <v>44699</v>
      </c>
      <c r="H63" s="64">
        <f t="shared" si="8"/>
        <v>44727</v>
      </c>
      <c r="I63" s="64">
        <f t="shared" si="8"/>
        <v>44756</v>
      </c>
      <c r="J63" s="64">
        <f t="shared" si="8"/>
        <v>44790</v>
      </c>
      <c r="K63" s="64">
        <f t="shared" si="8"/>
        <v>44825</v>
      </c>
      <c r="L63" s="64">
        <f t="shared" si="8"/>
        <v>44853</v>
      </c>
      <c r="M63" s="64">
        <f t="shared" si="8"/>
        <v>44881</v>
      </c>
      <c r="N63" s="64">
        <f t="shared" si="8"/>
        <v>44916</v>
      </c>
      <c r="O63" s="64">
        <f t="shared" si="8"/>
        <v>44944</v>
      </c>
      <c r="P63" s="64">
        <f t="shared" si="8"/>
        <v>44972</v>
      </c>
      <c r="Q63" s="64">
        <f t="shared" si="8"/>
        <v>44993</v>
      </c>
      <c r="R63" s="162"/>
    </row>
    <row r="64" spans="1:29" ht="13.5" hidden="1" customHeight="1" x14ac:dyDescent="0.15">
      <c r="B64" s="159" t="s">
        <v>20</v>
      </c>
      <c r="C64" s="160"/>
      <c r="D64" s="61" t="s">
        <v>161</v>
      </c>
      <c r="E64" s="61" t="s">
        <v>161</v>
      </c>
      <c r="F64" s="163">
        <f>F5</f>
        <v>14</v>
      </c>
      <c r="G64" s="163">
        <f t="shared" si="8"/>
        <v>16</v>
      </c>
      <c r="H64" s="163">
        <f t="shared" si="8"/>
        <v>18.5</v>
      </c>
      <c r="I64" s="163">
        <f t="shared" si="8"/>
        <v>24.5</v>
      </c>
      <c r="J64" s="163">
        <f t="shared" si="8"/>
        <v>27.5</v>
      </c>
      <c r="K64" s="163">
        <f t="shared" si="8"/>
        <v>24</v>
      </c>
      <c r="L64" s="163">
        <f t="shared" si="8"/>
        <v>16</v>
      </c>
      <c r="M64" s="163">
        <f t="shared" si="8"/>
        <v>13.5</v>
      </c>
      <c r="N64" s="163">
        <f t="shared" si="8"/>
        <v>8.5</v>
      </c>
      <c r="O64" s="163">
        <f t="shared" si="8"/>
        <v>5</v>
      </c>
      <c r="P64" s="163">
        <f t="shared" si="8"/>
        <v>5</v>
      </c>
      <c r="Q64" s="163">
        <f t="shared" si="8"/>
        <v>6.5</v>
      </c>
      <c r="R64" s="162">
        <f>IF(AND(F64="",G64="",H64="",I64="",J64="",K64="",L64="",M64="",N64="",O64="",P64="",Q64=""),"",AVERAGE(F64:Q64))</f>
        <v>14.916666666666666</v>
      </c>
    </row>
    <row r="65" spans="2:18" ht="13.5" hidden="1" customHeight="1" x14ac:dyDescent="0.15">
      <c r="B65" s="159" t="s">
        <v>21</v>
      </c>
      <c r="C65" s="160"/>
      <c r="D65" s="61" t="s">
        <v>160</v>
      </c>
      <c r="E65" s="61" t="s">
        <v>160</v>
      </c>
      <c r="F65" s="163">
        <f t="shared" ref="F65:Q65" si="9">F6</f>
        <v>17</v>
      </c>
      <c r="G65" s="163">
        <f t="shared" si="9"/>
        <v>20.5</v>
      </c>
      <c r="H65" s="163">
        <f t="shared" si="9"/>
        <v>18</v>
      </c>
      <c r="I65" s="163">
        <f t="shared" si="9"/>
        <v>23.5</v>
      </c>
      <c r="J65" s="163">
        <f t="shared" si="9"/>
        <v>25.5</v>
      </c>
      <c r="K65" s="163">
        <f t="shared" si="9"/>
        <v>17</v>
      </c>
      <c r="L65" s="163">
        <f t="shared" si="9"/>
        <v>14</v>
      </c>
      <c r="M65" s="163">
        <f t="shared" si="9"/>
        <v>8.5</v>
      </c>
      <c r="N65" s="163">
        <f t="shared" si="9"/>
        <v>2</v>
      </c>
      <c r="O65" s="163">
        <f t="shared" si="9"/>
        <v>4</v>
      </c>
      <c r="P65" s="163">
        <f t="shared" si="9"/>
        <v>1</v>
      </c>
      <c r="Q65" s="163">
        <f t="shared" si="9"/>
        <v>7.5</v>
      </c>
      <c r="R65" s="162">
        <f>IF(AND(F65="",G65="",H65="",I65="",J65="",K65="",L65="",M65="",N65="",O65="",P65="",Q65=""),"",AVERAGE(F65:Q65))</f>
        <v>13.208333333333334</v>
      </c>
    </row>
    <row r="66" spans="2:18" ht="13.5" hidden="1" customHeight="1" x14ac:dyDescent="0.15">
      <c r="B66" s="93">
        <v>1</v>
      </c>
      <c r="C66" s="94" t="s">
        <v>22</v>
      </c>
      <c r="D66" s="2" t="s">
        <v>23</v>
      </c>
      <c r="E66" s="164" t="s">
        <v>24</v>
      </c>
      <c r="F66" s="165">
        <f t="shared" ref="F66:Q81" si="10">IF(F7="","",IF(F7=$V7,$AC7,F7))</f>
        <v>0</v>
      </c>
      <c r="G66" s="165">
        <f t="shared" si="10"/>
        <v>0</v>
      </c>
      <c r="H66" s="165">
        <f t="shared" si="10"/>
        <v>0</v>
      </c>
      <c r="I66" s="165">
        <f t="shared" si="10"/>
        <v>0</v>
      </c>
      <c r="J66" s="165">
        <f t="shared" si="10"/>
        <v>0</v>
      </c>
      <c r="K66" s="165">
        <f t="shared" si="10"/>
        <v>0</v>
      </c>
      <c r="L66" s="165">
        <f t="shared" si="10"/>
        <v>0</v>
      </c>
      <c r="M66" s="165">
        <f t="shared" si="10"/>
        <v>0</v>
      </c>
      <c r="N66" s="165">
        <f t="shared" si="10"/>
        <v>0</v>
      </c>
      <c r="O66" s="165">
        <f t="shared" si="10"/>
        <v>0</v>
      </c>
      <c r="P66" s="165">
        <f t="shared" si="10"/>
        <v>0</v>
      </c>
      <c r="Q66" s="165">
        <f t="shared" si="10"/>
        <v>0</v>
      </c>
      <c r="R66" s="162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93">
        <v>2</v>
      </c>
      <c r="C67" s="94" t="s">
        <v>25</v>
      </c>
      <c r="D67" s="2" t="s">
        <v>26</v>
      </c>
      <c r="E67" s="164" t="s">
        <v>27</v>
      </c>
      <c r="F67" s="165" t="str">
        <f t="shared" si="10"/>
        <v>不検出</v>
      </c>
      <c r="G67" s="165" t="str">
        <f t="shared" si="10"/>
        <v>不検出</v>
      </c>
      <c r="H67" s="165" t="str">
        <f t="shared" si="10"/>
        <v>不検出</v>
      </c>
      <c r="I67" s="165" t="str">
        <f t="shared" si="10"/>
        <v>不検出</v>
      </c>
      <c r="J67" s="165" t="str">
        <f t="shared" si="10"/>
        <v>不検出</v>
      </c>
      <c r="K67" s="165" t="str">
        <f t="shared" si="10"/>
        <v>不検出</v>
      </c>
      <c r="L67" s="165" t="str">
        <f t="shared" si="10"/>
        <v>不検出</v>
      </c>
      <c r="M67" s="165" t="str">
        <f t="shared" si="10"/>
        <v>不検出</v>
      </c>
      <c r="N67" s="165" t="str">
        <f t="shared" si="10"/>
        <v>不検出</v>
      </c>
      <c r="O67" s="165" t="str">
        <f t="shared" si="10"/>
        <v>不検出</v>
      </c>
      <c r="P67" s="165" t="str">
        <f t="shared" si="10"/>
        <v>不検出</v>
      </c>
      <c r="Q67" s="165" t="str">
        <f t="shared" si="10"/>
        <v>不検出</v>
      </c>
      <c r="R67" s="162"/>
    </row>
    <row r="68" spans="2:18" ht="13.5" hidden="1" customHeight="1" x14ac:dyDescent="0.15">
      <c r="B68" s="93">
        <v>3</v>
      </c>
      <c r="C68" s="94" t="s">
        <v>29</v>
      </c>
      <c r="D68" s="2" t="s">
        <v>30</v>
      </c>
      <c r="E68" s="164" t="s">
        <v>31</v>
      </c>
      <c r="F68" s="165" t="str">
        <f t="shared" si="10"/>
        <v/>
      </c>
      <c r="G68" s="165" t="str">
        <f t="shared" si="10"/>
        <v/>
      </c>
      <c r="H68" s="165" t="str">
        <f t="shared" si="10"/>
        <v/>
      </c>
      <c r="I68" s="165" t="str">
        <f t="shared" si="10"/>
        <v/>
      </c>
      <c r="J68" s="165" t="str">
        <f t="shared" si="10"/>
        <v/>
      </c>
      <c r="K68" s="165" t="str">
        <f t="shared" si="10"/>
        <v/>
      </c>
      <c r="L68" s="165" t="str">
        <f t="shared" si="10"/>
        <v/>
      </c>
      <c r="M68" s="165" t="str">
        <f t="shared" si="10"/>
        <v/>
      </c>
      <c r="N68" s="165" t="str">
        <f t="shared" si="10"/>
        <v/>
      </c>
      <c r="O68" s="165" t="str">
        <f t="shared" si="10"/>
        <v/>
      </c>
      <c r="P68" s="165" t="str">
        <f t="shared" si="10"/>
        <v/>
      </c>
      <c r="Q68" s="165" t="str">
        <f t="shared" si="10"/>
        <v/>
      </c>
      <c r="R68" s="162" t="str">
        <f t="shared" ref="R68:R112" si="11">IF(AND(F68="",G68="",H68="",I68="",J68="",K68="",L68="",M68="",N68="",O68="",P68="",Q68=""),"",AVERAGE(F68:Q68))</f>
        <v/>
      </c>
    </row>
    <row r="69" spans="2:18" ht="13.5" hidden="1" customHeight="1" x14ac:dyDescent="0.15">
      <c r="B69" s="93">
        <v>4</v>
      </c>
      <c r="C69" s="94" t="s">
        <v>33</v>
      </c>
      <c r="D69" s="2" t="s">
        <v>34</v>
      </c>
      <c r="E69" s="164" t="s">
        <v>35</v>
      </c>
      <c r="F69" s="165" t="str">
        <f t="shared" si="10"/>
        <v/>
      </c>
      <c r="G69" s="165" t="str">
        <f t="shared" si="10"/>
        <v/>
      </c>
      <c r="H69" s="165" t="str">
        <f t="shared" si="10"/>
        <v/>
      </c>
      <c r="I69" s="165" t="str">
        <f t="shared" si="10"/>
        <v/>
      </c>
      <c r="J69" s="165" t="str">
        <f t="shared" si="10"/>
        <v/>
      </c>
      <c r="K69" s="165" t="str">
        <f t="shared" si="10"/>
        <v/>
      </c>
      <c r="L69" s="165" t="str">
        <f t="shared" si="10"/>
        <v/>
      </c>
      <c r="M69" s="165" t="str">
        <f t="shared" si="10"/>
        <v/>
      </c>
      <c r="N69" s="165" t="str">
        <f t="shared" si="10"/>
        <v/>
      </c>
      <c r="O69" s="165" t="str">
        <f t="shared" si="10"/>
        <v/>
      </c>
      <c r="P69" s="165" t="str">
        <f t="shared" si="10"/>
        <v/>
      </c>
      <c r="Q69" s="165" t="str">
        <f t="shared" si="10"/>
        <v/>
      </c>
      <c r="R69" s="162" t="str">
        <f t="shared" si="11"/>
        <v/>
      </c>
    </row>
    <row r="70" spans="2:18" ht="13.5" hidden="1" customHeight="1" x14ac:dyDescent="0.15">
      <c r="B70" s="93">
        <v>5</v>
      </c>
      <c r="C70" s="94" t="s">
        <v>37</v>
      </c>
      <c r="D70" s="2" t="s">
        <v>38</v>
      </c>
      <c r="E70" s="164" t="s">
        <v>39</v>
      </c>
      <c r="F70" s="165" t="str">
        <f t="shared" si="10"/>
        <v/>
      </c>
      <c r="G70" s="165" t="str">
        <f t="shared" si="10"/>
        <v/>
      </c>
      <c r="H70" s="165" t="str">
        <f t="shared" si="10"/>
        <v/>
      </c>
      <c r="I70" s="165" t="str">
        <f t="shared" si="10"/>
        <v/>
      </c>
      <c r="J70" s="165" t="str">
        <f t="shared" si="10"/>
        <v/>
      </c>
      <c r="K70" s="165" t="str">
        <f t="shared" si="10"/>
        <v/>
      </c>
      <c r="L70" s="165" t="str">
        <f t="shared" si="10"/>
        <v/>
      </c>
      <c r="M70" s="165" t="str">
        <f t="shared" si="10"/>
        <v/>
      </c>
      <c r="N70" s="165" t="str">
        <f t="shared" si="10"/>
        <v/>
      </c>
      <c r="O70" s="165" t="str">
        <f t="shared" si="10"/>
        <v/>
      </c>
      <c r="P70" s="165" t="str">
        <f t="shared" si="10"/>
        <v/>
      </c>
      <c r="Q70" s="165" t="str">
        <f t="shared" si="10"/>
        <v/>
      </c>
      <c r="R70" s="162" t="str">
        <f t="shared" si="11"/>
        <v/>
      </c>
    </row>
    <row r="71" spans="2:18" ht="13.5" hidden="1" customHeight="1" x14ac:dyDescent="0.15">
      <c r="B71" s="93">
        <v>6</v>
      </c>
      <c r="C71" s="94" t="s">
        <v>41</v>
      </c>
      <c r="D71" s="2" t="s">
        <v>38</v>
      </c>
      <c r="E71" s="164" t="s">
        <v>39</v>
      </c>
      <c r="F71" s="165" t="str">
        <f t="shared" si="10"/>
        <v/>
      </c>
      <c r="G71" s="165" t="str">
        <f t="shared" si="10"/>
        <v/>
      </c>
      <c r="H71" s="165" t="str">
        <f t="shared" si="10"/>
        <v/>
      </c>
      <c r="I71" s="165" t="str">
        <f t="shared" si="10"/>
        <v/>
      </c>
      <c r="J71" s="165" t="str">
        <f t="shared" si="10"/>
        <v/>
      </c>
      <c r="K71" s="165" t="str">
        <f t="shared" si="10"/>
        <v/>
      </c>
      <c r="L71" s="165" t="str">
        <f t="shared" si="10"/>
        <v/>
      </c>
      <c r="M71" s="165" t="str">
        <f t="shared" si="10"/>
        <v/>
      </c>
      <c r="N71" s="165" t="str">
        <f t="shared" si="10"/>
        <v/>
      </c>
      <c r="O71" s="165" t="str">
        <f t="shared" si="10"/>
        <v/>
      </c>
      <c r="P71" s="165" t="str">
        <f t="shared" si="10"/>
        <v/>
      </c>
      <c r="Q71" s="165" t="str">
        <f t="shared" si="10"/>
        <v/>
      </c>
      <c r="R71" s="162" t="str">
        <f t="shared" si="11"/>
        <v/>
      </c>
    </row>
    <row r="72" spans="2:18" ht="13.5" hidden="1" customHeight="1" x14ac:dyDescent="0.15">
      <c r="B72" s="93">
        <v>7</v>
      </c>
      <c r="C72" s="94" t="s">
        <v>42</v>
      </c>
      <c r="D72" s="2" t="s">
        <v>38</v>
      </c>
      <c r="E72" s="164" t="s">
        <v>39</v>
      </c>
      <c r="F72" s="165" t="str">
        <f t="shared" si="10"/>
        <v/>
      </c>
      <c r="G72" s="165" t="str">
        <f t="shared" si="10"/>
        <v/>
      </c>
      <c r="H72" s="165" t="str">
        <f t="shared" si="10"/>
        <v/>
      </c>
      <c r="I72" s="165" t="str">
        <f t="shared" si="10"/>
        <v/>
      </c>
      <c r="J72" s="165" t="str">
        <f t="shared" si="10"/>
        <v/>
      </c>
      <c r="K72" s="165" t="str">
        <f t="shared" si="10"/>
        <v/>
      </c>
      <c r="L72" s="165" t="str">
        <f t="shared" si="10"/>
        <v/>
      </c>
      <c r="M72" s="165" t="str">
        <f t="shared" si="10"/>
        <v/>
      </c>
      <c r="N72" s="165" t="str">
        <f t="shared" si="10"/>
        <v/>
      </c>
      <c r="O72" s="165" t="str">
        <f t="shared" si="10"/>
        <v/>
      </c>
      <c r="P72" s="165" t="str">
        <f t="shared" si="10"/>
        <v/>
      </c>
      <c r="Q72" s="165" t="str">
        <f t="shared" si="10"/>
        <v/>
      </c>
      <c r="R72" s="162" t="str">
        <f t="shared" si="11"/>
        <v/>
      </c>
    </row>
    <row r="73" spans="2:18" ht="13.5" hidden="1" customHeight="1" x14ac:dyDescent="0.15">
      <c r="B73" s="93">
        <v>8</v>
      </c>
      <c r="C73" s="94" t="s">
        <v>43</v>
      </c>
      <c r="D73" s="2" t="s">
        <v>70</v>
      </c>
      <c r="E73" s="164" t="s">
        <v>71</v>
      </c>
      <c r="F73" s="165" t="str">
        <f t="shared" si="10"/>
        <v/>
      </c>
      <c r="G73" s="165" t="str">
        <f t="shared" si="10"/>
        <v/>
      </c>
      <c r="H73" s="165" t="str">
        <f t="shared" si="10"/>
        <v/>
      </c>
      <c r="I73" s="165" t="str">
        <f t="shared" si="10"/>
        <v/>
      </c>
      <c r="J73" s="165" t="str">
        <f t="shared" si="10"/>
        <v/>
      </c>
      <c r="K73" s="165" t="str">
        <f t="shared" si="10"/>
        <v/>
      </c>
      <c r="L73" s="165" t="str">
        <f t="shared" si="10"/>
        <v/>
      </c>
      <c r="M73" s="165" t="str">
        <f t="shared" si="10"/>
        <v/>
      </c>
      <c r="N73" s="165" t="str">
        <f t="shared" si="10"/>
        <v/>
      </c>
      <c r="O73" s="165" t="str">
        <f t="shared" si="10"/>
        <v/>
      </c>
      <c r="P73" s="165" t="str">
        <f t="shared" si="10"/>
        <v/>
      </c>
      <c r="Q73" s="165" t="str">
        <f t="shared" si="10"/>
        <v/>
      </c>
      <c r="R73" s="162" t="str">
        <f t="shared" si="11"/>
        <v/>
      </c>
    </row>
    <row r="74" spans="2:18" ht="13.5" hidden="1" customHeight="1" x14ac:dyDescent="0.15">
      <c r="B74" s="93">
        <v>9</v>
      </c>
      <c r="C74" s="94" t="s">
        <v>48</v>
      </c>
      <c r="D74" s="2" t="s">
        <v>49</v>
      </c>
      <c r="E74" s="164" t="s">
        <v>50</v>
      </c>
      <c r="F74" s="165" t="str">
        <f t="shared" si="10"/>
        <v/>
      </c>
      <c r="G74" s="165" t="str">
        <f t="shared" si="10"/>
        <v/>
      </c>
      <c r="H74" s="165" t="str">
        <f t="shared" si="10"/>
        <v/>
      </c>
      <c r="I74" s="165" t="str">
        <f t="shared" si="10"/>
        <v/>
      </c>
      <c r="J74" s="165" t="str">
        <f t="shared" si="10"/>
        <v/>
      </c>
      <c r="K74" s="165" t="str">
        <f t="shared" si="10"/>
        <v/>
      </c>
      <c r="L74" s="165" t="str">
        <f t="shared" si="10"/>
        <v/>
      </c>
      <c r="M74" s="165" t="str">
        <f t="shared" si="10"/>
        <v/>
      </c>
      <c r="N74" s="165" t="str">
        <f t="shared" si="10"/>
        <v/>
      </c>
      <c r="O74" s="165" t="str">
        <f t="shared" si="10"/>
        <v/>
      </c>
      <c r="P74" s="165" t="str">
        <f t="shared" si="10"/>
        <v/>
      </c>
      <c r="Q74" s="165" t="str">
        <f t="shared" si="10"/>
        <v/>
      </c>
      <c r="R74" s="162" t="str">
        <f t="shared" si="11"/>
        <v/>
      </c>
    </row>
    <row r="75" spans="2:18" ht="13.5" hidden="1" customHeight="1" x14ac:dyDescent="0.15">
      <c r="B75" s="93">
        <v>10</v>
      </c>
      <c r="C75" s="94" t="s">
        <v>52</v>
      </c>
      <c r="D75" s="2" t="s">
        <v>38</v>
      </c>
      <c r="E75" s="164" t="s">
        <v>39</v>
      </c>
      <c r="F75" s="165" t="str">
        <f t="shared" si="10"/>
        <v/>
      </c>
      <c r="G75" s="165" t="str">
        <f t="shared" si="10"/>
        <v/>
      </c>
      <c r="H75" s="165" t="str">
        <f t="shared" si="10"/>
        <v/>
      </c>
      <c r="I75" s="165" t="str">
        <f t="shared" si="10"/>
        <v/>
      </c>
      <c r="J75" s="165" t="str">
        <f t="shared" si="10"/>
        <v/>
      </c>
      <c r="K75" s="165" t="str">
        <f t="shared" si="10"/>
        <v/>
      </c>
      <c r="L75" s="165" t="str">
        <f t="shared" si="10"/>
        <v/>
      </c>
      <c r="M75" s="165" t="str">
        <f t="shared" si="10"/>
        <v/>
      </c>
      <c r="N75" s="165" t="str">
        <f t="shared" si="10"/>
        <v/>
      </c>
      <c r="O75" s="165" t="str">
        <f t="shared" si="10"/>
        <v/>
      </c>
      <c r="P75" s="165" t="str">
        <f t="shared" si="10"/>
        <v/>
      </c>
      <c r="Q75" s="165" t="str">
        <f t="shared" si="10"/>
        <v/>
      </c>
      <c r="R75" s="162" t="str">
        <f t="shared" si="11"/>
        <v/>
      </c>
    </row>
    <row r="76" spans="2:18" ht="13.5" hidden="1" customHeight="1" x14ac:dyDescent="0.15">
      <c r="B76" s="93">
        <v>11</v>
      </c>
      <c r="C76" s="94" t="s">
        <v>53</v>
      </c>
      <c r="D76" s="2" t="s">
        <v>54</v>
      </c>
      <c r="E76" s="164" t="s">
        <v>55</v>
      </c>
      <c r="F76" s="165" t="str">
        <f t="shared" si="10"/>
        <v/>
      </c>
      <c r="G76" s="165" t="str">
        <f t="shared" si="10"/>
        <v/>
      </c>
      <c r="H76" s="165" t="str">
        <f t="shared" si="10"/>
        <v/>
      </c>
      <c r="I76" s="165" t="str">
        <f t="shared" si="10"/>
        <v/>
      </c>
      <c r="J76" s="165" t="str">
        <f t="shared" si="10"/>
        <v/>
      </c>
      <c r="K76" s="165" t="str">
        <f t="shared" si="10"/>
        <v/>
      </c>
      <c r="L76" s="165" t="str">
        <f t="shared" si="10"/>
        <v/>
      </c>
      <c r="M76" s="165" t="str">
        <f t="shared" si="10"/>
        <v/>
      </c>
      <c r="N76" s="165" t="str">
        <f t="shared" si="10"/>
        <v/>
      </c>
      <c r="O76" s="165" t="str">
        <f t="shared" si="10"/>
        <v/>
      </c>
      <c r="P76" s="165" t="str">
        <f t="shared" si="10"/>
        <v/>
      </c>
      <c r="Q76" s="165" t="str">
        <f t="shared" si="10"/>
        <v/>
      </c>
      <c r="R76" s="162" t="str">
        <f t="shared" si="11"/>
        <v/>
      </c>
    </row>
    <row r="77" spans="2:18" ht="13.5" hidden="1" customHeight="1" x14ac:dyDescent="0.15">
      <c r="B77" s="93">
        <v>12</v>
      </c>
      <c r="C77" s="94" t="s">
        <v>57</v>
      </c>
      <c r="D77" s="2" t="s">
        <v>58</v>
      </c>
      <c r="E77" s="164" t="s">
        <v>59</v>
      </c>
      <c r="F77" s="165" t="str">
        <f t="shared" si="10"/>
        <v/>
      </c>
      <c r="G77" s="165" t="str">
        <f t="shared" si="10"/>
        <v/>
      </c>
      <c r="H77" s="165" t="str">
        <f t="shared" si="10"/>
        <v/>
      </c>
      <c r="I77" s="165" t="str">
        <f t="shared" si="10"/>
        <v/>
      </c>
      <c r="J77" s="165" t="str">
        <f t="shared" si="10"/>
        <v/>
      </c>
      <c r="K77" s="165" t="str">
        <f t="shared" si="10"/>
        <v/>
      </c>
      <c r="L77" s="165" t="str">
        <f t="shared" si="10"/>
        <v/>
      </c>
      <c r="M77" s="165" t="str">
        <f t="shared" si="10"/>
        <v/>
      </c>
      <c r="N77" s="165" t="str">
        <f t="shared" si="10"/>
        <v/>
      </c>
      <c r="O77" s="165" t="str">
        <f t="shared" si="10"/>
        <v/>
      </c>
      <c r="P77" s="165" t="str">
        <f t="shared" si="10"/>
        <v/>
      </c>
      <c r="Q77" s="165" t="str">
        <f t="shared" si="10"/>
        <v/>
      </c>
      <c r="R77" s="162" t="str">
        <f t="shared" si="11"/>
        <v/>
      </c>
    </row>
    <row r="78" spans="2:18" ht="13.5" hidden="1" customHeight="1" x14ac:dyDescent="0.15">
      <c r="B78" s="93">
        <v>13</v>
      </c>
      <c r="C78" s="94" t="s">
        <v>61</v>
      </c>
      <c r="D78" s="2" t="s">
        <v>62</v>
      </c>
      <c r="E78" s="164" t="s">
        <v>63</v>
      </c>
      <c r="F78" s="165" t="str">
        <f t="shared" si="10"/>
        <v/>
      </c>
      <c r="G78" s="165" t="str">
        <f t="shared" si="10"/>
        <v/>
      </c>
      <c r="H78" s="165" t="str">
        <f t="shared" si="10"/>
        <v/>
      </c>
      <c r="I78" s="165" t="str">
        <f t="shared" si="10"/>
        <v/>
      </c>
      <c r="J78" s="165" t="str">
        <f t="shared" si="10"/>
        <v/>
      </c>
      <c r="K78" s="165" t="str">
        <f t="shared" si="10"/>
        <v/>
      </c>
      <c r="L78" s="165" t="str">
        <f t="shared" si="10"/>
        <v/>
      </c>
      <c r="M78" s="165" t="str">
        <f t="shared" si="10"/>
        <v/>
      </c>
      <c r="N78" s="165" t="str">
        <f t="shared" si="10"/>
        <v/>
      </c>
      <c r="O78" s="165" t="str">
        <f t="shared" si="10"/>
        <v/>
      </c>
      <c r="P78" s="165" t="str">
        <f t="shared" si="10"/>
        <v/>
      </c>
      <c r="Q78" s="165" t="str">
        <f t="shared" si="10"/>
        <v/>
      </c>
      <c r="R78" s="162" t="str">
        <f t="shared" si="11"/>
        <v/>
      </c>
    </row>
    <row r="79" spans="2:18" ht="13.5" hidden="1" customHeight="1" x14ac:dyDescent="0.15">
      <c r="B79" s="93">
        <v>14</v>
      </c>
      <c r="C79" s="94" t="s">
        <v>65</v>
      </c>
      <c r="D79" s="2" t="s">
        <v>66</v>
      </c>
      <c r="E79" s="164" t="s">
        <v>67</v>
      </c>
      <c r="F79" s="165" t="str">
        <f t="shared" si="10"/>
        <v/>
      </c>
      <c r="G79" s="165" t="str">
        <f t="shared" si="10"/>
        <v/>
      </c>
      <c r="H79" s="165" t="str">
        <f t="shared" si="10"/>
        <v/>
      </c>
      <c r="I79" s="165" t="str">
        <f t="shared" si="10"/>
        <v/>
      </c>
      <c r="J79" s="165" t="str">
        <f t="shared" si="10"/>
        <v/>
      </c>
      <c r="K79" s="165" t="str">
        <f t="shared" si="10"/>
        <v/>
      </c>
      <c r="L79" s="165" t="str">
        <f t="shared" si="10"/>
        <v/>
      </c>
      <c r="M79" s="165" t="str">
        <f t="shared" si="10"/>
        <v/>
      </c>
      <c r="N79" s="165" t="str">
        <f t="shared" si="10"/>
        <v/>
      </c>
      <c r="O79" s="165" t="str">
        <f t="shared" si="10"/>
        <v/>
      </c>
      <c r="P79" s="165" t="str">
        <f t="shared" si="10"/>
        <v/>
      </c>
      <c r="Q79" s="165" t="str">
        <f t="shared" si="10"/>
        <v/>
      </c>
      <c r="R79" s="162" t="str">
        <f t="shared" si="11"/>
        <v/>
      </c>
    </row>
    <row r="80" spans="2:18" ht="13.5" hidden="1" customHeight="1" x14ac:dyDescent="0.15">
      <c r="B80" s="93">
        <v>15</v>
      </c>
      <c r="C80" s="94" t="s">
        <v>69</v>
      </c>
      <c r="D80" s="2" t="s">
        <v>70</v>
      </c>
      <c r="E80" s="164" t="s">
        <v>71</v>
      </c>
      <c r="F80" s="165" t="str">
        <f t="shared" si="10"/>
        <v/>
      </c>
      <c r="G80" s="165" t="str">
        <f t="shared" si="10"/>
        <v/>
      </c>
      <c r="H80" s="165" t="str">
        <f t="shared" si="10"/>
        <v/>
      </c>
      <c r="I80" s="165" t="str">
        <f t="shared" si="10"/>
        <v/>
      </c>
      <c r="J80" s="165" t="str">
        <f t="shared" si="10"/>
        <v/>
      </c>
      <c r="K80" s="165" t="str">
        <f t="shared" si="10"/>
        <v/>
      </c>
      <c r="L80" s="165" t="str">
        <f t="shared" si="10"/>
        <v/>
      </c>
      <c r="M80" s="165" t="str">
        <f t="shared" si="10"/>
        <v/>
      </c>
      <c r="N80" s="165" t="str">
        <f t="shared" si="10"/>
        <v/>
      </c>
      <c r="O80" s="165" t="str">
        <f t="shared" si="10"/>
        <v/>
      </c>
      <c r="P80" s="165" t="str">
        <f t="shared" si="10"/>
        <v/>
      </c>
      <c r="Q80" s="165" t="str">
        <f t="shared" si="10"/>
        <v/>
      </c>
      <c r="R80" s="162" t="str">
        <f t="shared" si="11"/>
        <v/>
      </c>
    </row>
    <row r="81" spans="2:18" ht="27" hidden="1" customHeight="1" x14ac:dyDescent="0.15">
      <c r="B81" s="93">
        <v>16</v>
      </c>
      <c r="C81" s="94" t="s">
        <v>73</v>
      </c>
      <c r="D81" s="2" t="s">
        <v>49</v>
      </c>
      <c r="E81" s="164" t="s">
        <v>74</v>
      </c>
      <c r="F81" s="165" t="str">
        <f t="shared" si="10"/>
        <v/>
      </c>
      <c r="G81" s="165" t="str">
        <f t="shared" si="10"/>
        <v/>
      </c>
      <c r="H81" s="165" t="str">
        <f t="shared" si="10"/>
        <v/>
      </c>
      <c r="I81" s="165" t="str">
        <f t="shared" si="10"/>
        <v/>
      </c>
      <c r="J81" s="165" t="str">
        <f t="shared" si="10"/>
        <v/>
      </c>
      <c r="K81" s="165" t="str">
        <f t="shared" si="10"/>
        <v/>
      </c>
      <c r="L81" s="165" t="str">
        <f t="shared" si="10"/>
        <v/>
      </c>
      <c r="M81" s="165" t="str">
        <f t="shared" si="10"/>
        <v/>
      </c>
      <c r="N81" s="165" t="str">
        <f t="shared" si="10"/>
        <v/>
      </c>
      <c r="O81" s="165" t="str">
        <f t="shared" si="10"/>
        <v/>
      </c>
      <c r="P81" s="165" t="str">
        <f t="shared" si="10"/>
        <v/>
      </c>
      <c r="Q81" s="165" t="str">
        <f t="shared" si="10"/>
        <v/>
      </c>
      <c r="R81" s="162" t="str">
        <f t="shared" si="11"/>
        <v/>
      </c>
    </row>
    <row r="82" spans="2:18" ht="13.5" hidden="1" customHeight="1" x14ac:dyDescent="0.15">
      <c r="B82" s="93">
        <v>17</v>
      </c>
      <c r="C82" s="94" t="s">
        <v>75</v>
      </c>
      <c r="D82" s="2" t="s">
        <v>76</v>
      </c>
      <c r="E82" s="164" t="s">
        <v>39</v>
      </c>
      <c r="F82" s="165" t="str">
        <f t="shared" ref="F82:Q97" si="12">IF(F23="","",IF(F23=$V23,$AC23,F23))</f>
        <v/>
      </c>
      <c r="G82" s="165" t="str">
        <f t="shared" si="12"/>
        <v/>
      </c>
      <c r="H82" s="165" t="str">
        <f t="shared" si="12"/>
        <v/>
      </c>
      <c r="I82" s="165" t="str">
        <f t="shared" si="12"/>
        <v/>
      </c>
      <c r="J82" s="165" t="str">
        <f t="shared" si="12"/>
        <v/>
      </c>
      <c r="K82" s="165" t="str">
        <f t="shared" si="12"/>
        <v/>
      </c>
      <c r="L82" s="165" t="str">
        <f t="shared" si="12"/>
        <v/>
      </c>
      <c r="M82" s="165" t="str">
        <f t="shared" si="12"/>
        <v/>
      </c>
      <c r="N82" s="165" t="str">
        <f t="shared" si="12"/>
        <v/>
      </c>
      <c r="O82" s="165" t="str">
        <f t="shared" si="12"/>
        <v/>
      </c>
      <c r="P82" s="165" t="str">
        <f t="shared" si="12"/>
        <v/>
      </c>
      <c r="Q82" s="165" t="str">
        <f t="shared" si="12"/>
        <v/>
      </c>
      <c r="R82" s="162" t="str">
        <f t="shared" si="11"/>
        <v/>
      </c>
    </row>
    <row r="83" spans="2:18" ht="13.5" hidden="1" customHeight="1" x14ac:dyDescent="0.15">
      <c r="B83" s="93">
        <v>18</v>
      </c>
      <c r="C83" s="94" t="s">
        <v>77</v>
      </c>
      <c r="D83" s="2" t="s">
        <v>38</v>
      </c>
      <c r="E83" s="164" t="s">
        <v>39</v>
      </c>
      <c r="F83" s="165" t="str">
        <f t="shared" si="12"/>
        <v/>
      </c>
      <c r="G83" s="165" t="str">
        <f t="shared" si="12"/>
        <v/>
      </c>
      <c r="H83" s="165" t="str">
        <f t="shared" si="12"/>
        <v/>
      </c>
      <c r="I83" s="165" t="str">
        <f t="shared" si="12"/>
        <v/>
      </c>
      <c r="J83" s="165" t="str">
        <f t="shared" si="12"/>
        <v/>
      </c>
      <c r="K83" s="165" t="str">
        <f t="shared" si="12"/>
        <v/>
      </c>
      <c r="L83" s="165" t="str">
        <f t="shared" si="12"/>
        <v/>
      </c>
      <c r="M83" s="165" t="str">
        <f t="shared" si="12"/>
        <v/>
      </c>
      <c r="N83" s="165" t="str">
        <f t="shared" si="12"/>
        <v/>
      </c>
      <c r="O83" s="165" t="str">
        <f t="shared" si="12"/>
        <v/>
      </c>
      <c r="P83" s="165" t="str">
        <f t="shared" si="12"/>
        <v/>
      </c>
      <c r="Q83" s="165" t="str">
        <f t="shared" si="12"/>
        <v/>
      </c>
      <c r="R83" s="162" t="str">
        <f t="shared" si="11"/>
        <v/>
      </c>
    </row>
    <row r="84" spans="2:18" ht="13.5" hidden="1" customHeight="1" x14ac:dyDescent="0.15">
      <c r="B84" s="93">
        <v>19</v>
      </c>
      <c r="C84" s="94" t="s">
        <v>78</v>
      </c>
      <c r="D84" s="2" t="s">
        <v>38</v>
      </c>
      <c r="E84" s="164" t="s">
        <v>39</v>
      </c>
      <c r="F84" s="165" t="str">
        <f t="shared" si="12"/>
        <v/>
      </c>
      <c r="G84" s="165" t="str">
        <f t="shared" si="12"/>
        <v/>
      </c>
      <c r="H84" s="165" t="str">
        <f t="shared" si="12"/>
        <v/>
      </c>
      <c r="I84" s="165" t="str">
        <f t="shared" si="12"/>
        <v/>
      </c>
      <c r="J84" s="165" t="str">
        <f t="shared" si="12"/>
        <v/>
      </c>
      <c r="K84" s="165" t="str">
        <f t="shared" si="12"/>
        <v/>
      </c>
      <c r="L84" s="165" t="str">
        <f t="shared" si="12"/>
        <v/>
      </c>
      <c r="M84" s="165" t="str">
        <f t="shared" si="12"/>
        <v/>
      </c>
      <c r="N84" s="165" t="str">
        <f t="shared" si="12"/>
        <v/>
      </c>
      <c r="O84" s="165" t="str">
        <f t="shared" si="12"/>
        <v/>
      </c>
      <c r="P84" s="165" t="str">
        <f t="shared" si="12"/>
        <v/>
      </c>
      <c r="Q84" s="165" t="str">
        <f t="shared" si="12"/>
        <v/>
      </c>
      <c r="R84" s="162" t="str">
        <f t="shared" si="11"/>
        <v/>
      </c>
    </row>
    <row r="85" spans="2:18" ht="13.5" hidden="1" customHeight="1" x14ac:dyDescent="0.15">
      <c r="B85" s="93">
        <v>20</v>
      </c>
      <c r="C85" s="94" t="s">
        <v>79</v>
      </c>
      <c r="D85" s="2" t="s">
        <v>38</v>
      </c>
      <c r="E85" s="164" t="s">
        <v>39</v>
      </c>
      <c r="F85" s="165" t="str">
        <f t="shared" si="12"/>
        <v/>
      </c>
      <c r="G85" s="165" t="str">
        <f t="shared" si="12"/>
        <v/>
      </c>
      <c r="H85" s="165" t="str">
        <f t="shared" si="12"/>
        <v/>
      </c>
      <c r="I85" s="165" t="str">
        <f t="shared" si="12"/>
        <v/>
      </c>
      <c r="J85" s="165" t="str">
        <f t="shared" si="12"/>
        <v/>
      </c>
      <c r="K85" s="165" t="str">
        <f t="shared" si="12"/>
        <v/>
      </c>
      <c r="L85" s="165" t="str">
        <f t="shared" si="12"/>
        <v/>
      </c>
      <c r="M85" s="165" t="str">
        <f t="shared" si="12"/>
        <v/>
      </c>
      <c r="N85" s="165" t="str">
        <f t="shared" si="12"/>
        <v/>
      </c>
      <c r="O85" s="165" t="str">
        <f t="shared" si="12"/>
        <v/>
      </c>
      <c r="P85" s="165" t="str">
        <f t="shared" si="12"/>
        <v/>
      </c>
      <c r="Q85" s="165" t="str">
        <f t="shared" si="12"/>
        <v/>
      </c>
      <c r="R85" s="162" t="str">
        <f t="shared" si="11"/>
        <v/>
      </c>
    </row>
    <row r="86" spans="2:18" ht="13.5" hidden="1" customHeight="1" x14ac:dyDescent="0.15">
      <c r="B86" s="93">
        <v>21</v>
      </c>
      <c r="C86" s="94" t="s">
        <v>80</v>
      </c>
      <c r="D86" s="2" t="s">
        <v>81</v>
      </c>
      <c r="E86" s="164" t="s">
        <v>82</v>
      </c>
      <c r="F86" s="165" t="str">
        <f t="shared" si="12"/>
        <v/>
      </c>
      <c r="G86" s="165" t="str">
        <f t="shared" si="12"/>
        <v/>
      </c>
      <c r="H86" s="165" t="str">
        <f t="shared" si="12"/>
        <v/>
      </c>
      <c r="I86" s="165" t="str">
        <f t="shared" si="12"/>
        <v/>
      </c>
      <c r="J86" s="165" t="str">
        <f t="shared" si="12"/>
        <v/>
      </c>
      <c r="K86" s="165" t="str">
        <f t="shared" si="12"/>
        <v/>
      </c>
      <c r="L86" s="165" t="str">
        <f t="shared" si="12"/>
        <v/>
      </c>
      <c r="M86" s="165" t="str">
        <f t="shared" si="12"/>
        <v/>
      </c>
      <c r="N86" s="165" t="str">
        <f t="shared" si="12"/>
        <v/>
      </c>
      <c r="O86" s="165" t="str">
        <f t="shared" si="12"/>
        <v/>
      </c>
      <c r="P86" s="165" t="str">
        <f t="shared" si="12"/>
        <v/>
      </c>
      <c r="Q86" s="165" t="str">
        <f t="shared" si="12"/>
        <v/>
      </c>
      <c r="R86" s="162" t="str">
        <f t="shared" si="11"/>
        <v/>
      </c>
    </row>
    <row r="87" spans="2:18" ht="13.5" hidden="1" customHeight="1" x14ac:dyDescent="0.15">
      <c r="B87" s="93">
        <v>22</v>
      </c>
      <c r="C87" s="94" t="s">
        <v>84</v>
      </c>
      <c r="D87" s="2" t="s">
        <v>76</v>
      </c>
      <c r="E87" s="164" t="s">
        <v>74</v>
      </c>
      <c r="F87" s="165" t="str">
        <f t="shared" si="12"/>
        <v/>
      </c>
      <c r="G87" s="165" t="str">
        <f t="shared" si="12"/>
        <v/>
      </c>
      <c r="H87" s="165" t="str">
        <f t="shared" si="12"/>
        <v/>
      </c>
      <c r="I87" s="165" t="str">
        <f t="shared" si="12"/>
        <v/>
      </c>
      <c r="J87" s="165" t="str">
        <f t="shared" si="12"/>
        <v/>
      </c>
      <c r="K87" s="165" t="str">
        <f t="shared" si="12"/>
        <v/>
      </c>
      <c r="L87" s="165" t="str">
        <f t="shared" si="12"/>
        <v/>
      </c>
      <c r="M87" s="165" t="str">
        <f t="shared" si="12"/>
        <v/>
      </c>
      <c r="N87" s="165" t="str">
        <f t="shared" si="12"/>
        <v/>
      </c>
      <c r="O87" s="165" t="str">
        <f t="shared" si="12"/>
        <v/>
      </c>
      <c r="P87" s="165" t="str">
        <f t="shared" si="12"/>
        <v/>
      </c>
      <c r="Q87" s="165" t="str">
        <f t="shared" si="12"/>
        <v/>
      </c>
      <c r="R87" s="162" t="str">
        <f t="shared" si="11"/>
        <v/>
      </c>
    </row>
    <row r="88" spans="2:18" ht="13.5" hidden="1" customHeight="1" x14ac:dyDescent="0.15">
      <c r="B88" s="93">
        <v>23</v>
      </c>
      <c r="C88" s="94" t="s">
        <v>85</v>
      </c>
      <c r="D88" s="2" t="s">
        <v>86</v>
      </c>
      <c r="E88" s="164" t="s">
        <v>39</v>
      </c>
      <c r="F88" s="165" t="str">
        <f t="shared" si="12"/>
        <v/>
      </c>
      <c r="G88" s="165" t="str">
        <f t="shared" si="12"/>
        <v/>
      </c>
      <c r="H88" s="165" t="str">
        <f t="shared" si="12"/>
        <v/>
      </c>
      <c r="I88" s="165" t="str">
        <f t="shared" si="12"/>
        <v/>
      </c>
      <c r="J88" s="165" t="str">
        <f t="shared" si="12"/>
        <v/>
      </c>
      <c r="K88" s="165" t="str">
        <f t="shared" si="12"/>
        <v/>
      </c>
      <c r="L88" s="165" t="str">
        <f t="shared" si="12"/>
        <v/>
      </c>
      <c r="M88" s="165" t="str">
        <f t="shared" si="12"/>
        <v/>
      </c>
      <c r="N88" s="165" t="str">
        <f t="shared" si="12"/>
        <v/>
      </c>
      <c r="O88" s="165" t="str">
        <f t="shared" si="12"/>
        <v/>
      </c>
      <c r="P88" s="165" t="str">
        <f t="shared" si="12"/>
        <v/>
      </c>
      <c r="Q88" s="165" t="str">
        <f t="shared" si="12"/>
        <v/>
      </c>
      <c r="R88" s="162" t="str">
        <f t="shared" si="11"/>
        <v/>
      </c>
    </row>
    <row r="89" spans="2:18" ht="13.5" hidden="1" customHeight="1" x14ac:dyDescent="0.15">
      <c r="B89" s="93">
        <v>24</v>
      </c>
      <c r="C89" s="94" t="s">
        <v>87</v>
      </c>
      <c r="D89" s="2" t="s">
        <v>49</v>
      </c>
      <c r="E89" s="164" t="s">
        <v>50</v>
      </c>
      <c r="F89" s="165" t="str">
        <f t="shared" si="12"/>
        <v/>
      </c>
      <c r="G89" s="165" t="str">
        <f t="shared" si="12"/>
        <v/>
      </c>
      <c r="H89" s="165" t="str">
        <f t="shared" si="12"/>
        <v/>
      </c>
      <c r="I89" s="165" t="str">
        <f t="shared" si="12"/>
        <v/>
      </c>
      <c r="J89" s="165" t="str">
        <f t="shared" si="12"/>
        <v/>
      </c>
      <c r="K89" s="165" t="str">
        <f t="shared" si="12"/>
        <v/>
      </c>
      <c r="L89" s="165" t="str">
        <f t="shared" si="12"/>
        <v/>
      </c>
      <c r="M89" s="165" t="str">
        <f t="shared" si="12"/>
        <v/>
      </c>
      <c r="N89" s="165" t="str">
        <f t="shared" si="12"/>
        <v/>
      </c>
      <c r="O89" s="165" t="str">
        <f t="shared" si="12"/>
        <v/>
      </c>
      <c r="P89" s="165" t="str">
        <f t="shared" si="12"/>
        <v/>
      </c>
      <c r="Q89" s="165" t="str">
        <f t="shared" si="12"/>
        <v/>
      </c>
      <c r="R89" s="162" t="str">
        <f t="shared" si="11"/>
        <v/>
      </c>
    </row>
    <row r="90" spans="2:18" ht="13.5" hidden="1" customHeight="1" x14ac:dyDescent="0.15">
      <c r="B90" s="93">
        <v>25</v>
      </c>
      <c r="C90" s="94" t="s">
        <v>91</v>
      </c>
      <c r="D90" s="2" t="s">
        <v>92</v>
      </c>
      <c r="E90" s="164" t="s">
        <v>39</v>
      </c>
      <c r="F90" s="165" t="str">
        <f t="shared" si="12"/>
        <v/>
      </c>
      <c r="G90" s="165" t="str">
        <f t="shared" si="12"/>
        <v/>
      </c>
      <c r="H90" s="165" t="str">
        <f t="shared" si="12"/>
        <v/>
      </c>
      <c r="I90" s="165" t="str">
        <f t="shared" si="12"/>
        <v/>
      </c>
      <c r="J90" s="165" t="str">
        <f t="shared" si="12"/>
        <v/>
      </c>
      <c r="K90" s="165" t="str">
        <f t="shared" si="12"/>
        <v/>
      </c>
      <c r="L90" s="165" t="str">
        <f t="shared" si="12"/>
        <v/>
      </c>
      <c r="M90" s="165" t="str">
        <f t="shared" si="12"/>
        <v/>
      </c>
      <c r="N90" s="165" t="str">
        <f t="shared" si="12"/>
        <v/>
      </c>
      <c r="O90" s="165" t="str">
        <f t="shared" si="12"/>
        <v/>
      </c>
      <c r="P90" s="165" t="str">
        <f t="shared" si="12"/>
        <v/>
      </c>
      <c r="Q90" s="165" t="str">
        <f t="shared" si="12"/>
        <v/>
      </c>
      <c r="R90" s="162" t="str">
        <f t="shared" si="11"/>
        <v/>
      </c>
    </row>
    <row r="91" spans="2:18" ht="13.5" hidden="1" customHeight="1" x14ac:dyDescent="0.15">
      <c r="B91" s="93">
        <v>26</v>
      </c>
      <c r="C91" s="94" t="s">
        <v>93</v>
      </c>
      <c r="D91" s="2" t="s">
        <v>38</v>
      </c>
      <c r="E91" s="164" t="s">
        <v>39</v>
      </c>
      <c r="F91" s="165" t="str">
        <f t="shared" si="12"/>
        <v/>
      </c>
      <c r="G91" s="165" t="str">
        <f t="shared" si="12"/>
        <v/>
      </c>
      <c r="H91" s="165" t="str">
        <f t="shared" si="12"/>
        <v/>
      </c>
      <c r="I91" s="165" t="str">
        <f t="shared" si="12"/>
        <v/>
      </c>
      <c r="J91" s="165" t="str">
        <f t="shared" si="12"/>
        <v/>
      </c>
      <c r="K91" s="165" t="str">
        <f t="shared" si="12"/>
        <v/>
      </c>
      <c r="L91" s="165" t="str">
        <f t="shared" si="12"/>
        <v/>
      </c>
      <c r="M91" s="165" t="str">
        <f t="shared" si="12"/>
        <v/>
      </c>
      <c r="N91" s="165" t="str">
        <f t="shared" si="12"/>
        <v/>
      </c>
      <c r="O91" s="165" t="str">
        <f t="shared" si="12"/>
        <v/>
      </c>
      <c r="P91" s="165" t="str">
        <f t="shared" si="12"/>
        <v/>
      </c>
      <c r="Q91" s="165" t="str">
        <f t="shared" si="12"/>
        <v/>
      </c>
      <c r="R91" s="162" t="str">
        <f t="shared" si="11"/>
        <v/>
      </c>
    </row>
    <row r="92" spans="2:18" ht="13.5" hidden="1" customHeight="1" x14ac:dyDescent="0.15">
      <c r="B92" s="93">
        <v>27</v>
      </c>
      <c r="C92" s="94" t="s">
        <v>94</v>
      </c>
      <c r="D92" s="2" t="s">
        <v>92</v>
      </c>
      <c r="E92" s="164" t="s">
        <v>39</v>
      </c>
      <c r="F92" s="165" t="str">
        <f t="shared" si="12"/>
        <v/>
      </c>
      <c r="G92" s="165" t="str">
        <f t="shared" si="12"/>
        <v/>
      </c>
      <c r="H92" s="165" t="str">
        <f t="shared" si="12"/>
        <v/>
      </c>
      <c r="I92" s="165" t="str">
        <f t="shared" si="12"/>
        <v/>
      </c>
      <c r="J92" s="165" t="str">
        <f t="shared" si="12"/>
        <v/>
      </c>
      <c r="K92" s="165" t="str">
        <f t="shared" si="12"/>
        <v/>
      </c>
      <c r="L92" s="165" t="str">
        <f t="shared" si="12"/>
        <v/>
      </c>
      <c r="M92" s="165" t="str">
        <f t="shared" si="12"/>
        <v/>
      </c>
      <c r="N92" s="165" t="str">
        <f t="shared" si="12"/>
        <v/>
      </c>
      <c r="O92" s="165" t="str">
        <f t="shared" si="12"/>
        <v/>
      </c>
      <c r="P92" s="165" t="str">
        <f t="shared" si="12"/>
        <v/>
      </c>
      <c r="Q92" s="165" t="str">
        <f t="shared" si="12"/>
        <v/>
      </c>
      <c r="R92" s="162" t="str">
        <f t="shared" si="11"/>
        <v/>
      </c>
    </row>
    <row r="93" spans="2:18" ht="13.5" hidden="1" customHeight="1" x14ac:dyDescent="0.15">
      <c r="B93" s="93">
        <v>28</v>
      </c>
      <c r="C93" s="94" t="s">
        <v>95</v>
      </c>
      <c r="D93" s="2" t="s">
        <v>108</v>
      </c>
      <c r="E93" s="164" t="s">
        <v>55</v>
      </c>
      <c r="F93" s="165" t="str">
        <f t="shared" si="12"/>
        <v/>
      </c>
      <c r="G93" s="165" t="str">
        <f t="shared" si="12"/>
        <v/>
      </c>
      <c r="H93" s="165" t="str">
        <f t="shared" si="12"/>
        <v/>
      </c>
      <c r="I93" s="165" t="str">
        <f t="shared" si="12"/>
        <v/>
      </c>
      <c r="J93" s="165" t="str">
        <f t="shared" si="12"/>
        <v/>
      </c>
      <c r="K93" s="165" t="str">
        <f t="shared" si="12"/>
        <v/>
      </c>
      <c r="L93" s="165" t="str">
        <f t="shared" si="12"/>
        <v/>
      </c>
      <c r="M93" s="165" t="str">
        <f t="shared" si="12"/>
        <v/>
      </c>
      <c r="N93" s="165" t="str">
        <f t="shared" si="12"/>
        <v/>
      </c>
      <c r="O93" s="165" t="str">
        <f t="shared" si="12"/>
        <v/>
      </c>
      <c r="P93" s="165" t="str">
        <f t="shared" si="12"/>
        <v/>
      </c>
      <c r="Q93" s="165" t="str">
        <f t="shared" si="12"/>
        <v/>
      </c>
      <c r="R93" s="162" t="str">
        <f t="shared" si="11"/>
        <v/>
      </c>
    </row>
    <row r="94" spans="2:18" ht="13.5" hidden="1" customHeight="1" x14ac:dyDescent="0.15">
      <c r="B94" s="93">
        <v>29</v>
      </c>
      <c r="C94" s="94" t="s">
        <v>96</v>
      </c>
      <c r="D94" s="2" t="s">
        <v>97</v>
      </c>
      <c r="E94" s="164" t="s">
        <v>39</v>
      </c>
      <c r="F94" s="165" t="str">
        <f t="shared" si="12"/>
        <v/>
      </c>
      <c r="G94" s="165" t="str">
        <f t="shared" si="12"/>
        <v/>
      </c>
      <c r="H94" s="165" t="str">
        <f t="shared" si="12"/>
        <v/>
      </c>
      <c r="I94" s="165" t="str">
        <f t="shared" si="12"/>
        <v/>
      </c>
      <c r="J94" s="165" t="str">
        <f t="shared" si="12"/>
        <v/>
      </c>
      <c r="K94" s="165" t="str">
        <f t="shared" si="12"/>
        <v/>
      </c>
      <c r="L94" s="165" t="str">
        <f t="shared" si="12"/>
        <v/>
      </c>
      <c r="M94" s="165" t="str">
        <f t="shared" si="12"/>
        <v/>
      </c>
      <c r="N94" s="165" t="str">
        <f t="shared" si="12"/>
        <v/>
      </c>
      <c r="O94" s="165" t="str">
        <f t="shared" si="12"/>
        <v/>
      </c>
      <c r="P94" s="165" t="str">
        <f t="shared" si="12"/>
        <v/>
      </c>
      <c r="Q94" s="165" t="str">
        <f t="shared" si="12"/>
        <v/>
      </c>
      <c r="R94" s="162" t="str">
        <f t="shared" si="11"/>
        <v/>
      </c>
    </row>
    <row r="95" spans="2:18" ht="13.5" hidden="1" customHeight="1" x14ac:dyDescent="0.15">
      <c r="B95" s="93">
        <v>30</v>
      </c>
      <c r="C95" s="94" t="s">
        <v>98</v>
      </c>
      <c r="D95" s="2" t="s">
        <v>99</v>
      </c>
      <c r="E95" s="164" t="s">
        <v>39</v>
      </c>
      <c r="F95" s="165" t="str">
        <f t="shared" si="12"/>
        <v/>
      </c>
      <c r="G95" s="165" t="str">
        <f t="shared" si="12"/>
        <v/>
      </c>
      <c r="H95" s="165" t="str">
        <f t="shared" si="12"/>
        <v/>
      </c>
      <c r="I95" s="165" t="str">
        <f t="shared" si="12"/>
        <v/>
      </c>
      <c r="J95" s="165" t="str">
        <f t="shared" si="12"/>
        <v/>
      </c>
      <c r="K95" s="165" t="str">
        <f t="shared" si="12"/>
        <v/>
      </c>
      <c r="L95" s="165" t="str">
        <f t="shared" si="12"/>
        <v/>
      </c>
      <c r="M95" s="165" t="str">
        <f t="shared" si="12"/>
        <v/>
      </c>
      <c r="N95" s="165" t="str">
        <f t="shared" si="12"/>
        <v/>
      </c>
      <c r="O95" s="165" t="str">
        <f t="shared" si="12"/>
        <v/>
      </c>
      <c r="P95" s="165" t="str">
        <f t="shared" si="12"/>
        <v/>
      </c>
      <c r="Q95" s="165" t="str">
        <f t="shared" si="12"/>
        <v/>
      </c>
      <c r="R95" s="162" t="str">
        <f t="shared" si="11"/>
        <v/>
      </c>
    </row>
    <row r="96" spans="2:18" ht="13.5" hidden="1" customHeight="1" x14ac:dyDescent="0.15">
      <c r="B96" s="93">
        <v>31</v>
      </c>
      <c r="C96" s="94" t="s">
        <v>100</v>
      </c>
      <c r="D96" s="2" t="s">
        <v>101</v>
      </c>
      <c r="E96" s="164" t="s">
        <v>102</v>
      </c>
      <c r="F96" s="165" t="str">
        <f t="shared" si="12"/>
        <v/>
      </c>
      <c r="G96" s="165" t="str">
        <f t="shared" si="12"/>
        <v/>
      </c>
      <c r="H96" s="165" t="str">
        <f t="shared" si="12"/>
        <v/>
      </c>
      <c r="I96" s="165" t="str">
        <f t="shared" si="12"/>
        <v/>
      </c>
      <c r="J96" s="165" t="str">
        <f t="shared" si="12"/>
        <v/>
      </c>
      <c r="K96" s="165" t="str">
        <f t="shared" si="12"/>
        <v/>
      </c>
      <c r="L96" s="165" t="str">
        <f t="shared" si="12"/>
        <v/>
      </c>
      <c r="M96" s="165" t="str">
        <f t="shared" si="12"/>
        <v/>
      </c>
      <c r="N96" s="165" t="str">
        <f t="shared" si="12"/>
        <v/>
      </c>
      <c r="O96" s="165" t="str">
        <f t="shared" si="12"/>
        <v/>
      </c>
      <c r="P96" s="165" t="str">
        <f t="shared" si="12"/>
        <v/>
      </c>
      <c r="Q96" s="165" t="str">
        <f t="shared" si="12"/>
        <v/>
      </c>
      <c r="R96" s="162" t="str">
        <f t="shared" si="11"/>
        <v/>
      </c>
    </row>
    <row r="97" spans="2:20" ht="13.5" hidden="1" customHeight="1" x14ac:dyDescent="0.15">
      <c r="B97" s="93">
        <v>32</v>
      </c>
      <c r="C97" s="94" t="s">
        <v>104</v>
      </c>
      <c r="D97" s="2" t="s">
        <v>62</v>
      </c>
      <c r="E97" s="164" t="s">
        <v>105</v>
      </c>
      <c r="F97" s="165" t="str">
        <f t="shared" si="12"/>
        <v/>
      </c>
      <c r="G97" s="165" t="str">
        <f t="shared" si="12"/>
        <v/>
      </c>
      <c r="H97" s="165" t="str">
        <f t="shared" si="12"/>
        <v/>
      </c>
      <c r="I97" s="165" t="str">
        <f t="shared" si="12"/>
        <v/>
      </c>
      <c r="J97" s="165" t="str">
        <f t="shared" si="12"/>
        <v/>
      </c>
      <c r="K97" s="165" t="str">
        <f t="shared" si="12"/>
        <v/>
      </c>
      <c r="L97" s="165" t="str">
        <f t="shared" si="12"/>
        <v/>
      </c>
      <c r="M97" s="165" t="str">
        <f t="shared" si="12"/>
        <v/>
      </c>
      <c r="N97" s="165" t="str">
        <f t="shared" si="12"/>
        <v/>
      </c>
      <c r="O97" s="165" t="str">
        <f t="shared" si="12"/>
        <v/>
      </c>
      <c r="P97" s="165" t="str">
        <f t="shared" si="12"/>
        <v/>
      </c>
      <c r="Q97" s="165" t="str">
        <f t="shared" si="12"/>
        <v/>
      </c>
      <c r="R97" s="162" t="str">
        <f t="shared" si="11"/>
        <v/>
      </c>
      <c r="T97" s="52">
        <v>8.84</v>
      </c>
    </row>
    <row r="98" spans="2:20" ht="13.5" hidden="1" customHeight="1" x14ac:dyDescent="0.15">
      <c r="B98" s="93">
        <v>33</v>
      </c>
      <c r="C98" s="94" t="s">
        <v>107</v>
      </c>
      <c r="D98" s="2" t="s">
        <v>108</v>
      </c>
      <c r="E98" s="164" t="s">
        <v>105</v>
      </c>
      <c r="F98" s="165" t="str">
        <f t="shared" ref="F98:Q113" si="13">IF(F39="","",IF(F39=$V39,$AC39,F39))</f>
        <v/>
      </c>
      <c r="G98" s="165" t="str">
        <f t="shared" si="13"/>
        <v/>
      </c>
      <c r="H98" s="165" t="str">
        <f t="shared" si="13"/>
        <v/>
      </c>
      <c r="I98" s="165" t="str">
        <f t="shared" si="13"/>
        <v/>
      </c>
      <c r="J98" s="165" t="str">
        <f t="shared" si="13"/>
        <v/>
      </c>
      <c r="K98" s="165" t="str">
        <f t="shared" si="13"/>
        <v/>
      </c>
      <c r="L98" s="165" t="str">
        <f t="shared" si="13"/>
        <v/>
      </c>
      <c r="M98" s="165" t="str">
        <f t="shared" si="13"/>
        <v/>
      </c>
      <c r="N98" s="165" t="str">
        <f t="shared" si="13"/>
        <v/>
      </c>
      <c r="O98" s="165" t="str">
        <f t="shared" si="13"/>
        <v/>
      </c>
      <c r="P98" s="165" t="str">
        <f t="shared" si="13"/>
        <v/>
      </c>
      <c r="Q98" s="165" t="str">
        <f t="shared" si="13"/>
        <v/>
      </c>
      <c r="R98" s="162" t="str">
        <f t="shared" si="11"/>
        <v/>
      </c>
    </row>
    <row r="99" spans="2:20" ht="13.5" hidden="1" customHeight="1" x14ac:dyDescent="0.15">
      <c r="B99" s="93">
        <v>34</v>
      </c>
      <c r="C99" s="94" t="s">
        <v>109</v>
      </c>
      <c r="D99" s="2" t="s">
        <v>110</v>
      </c>
      <c r="E99" s="164" t="s">
        <v>111</v>
      </c>
      <c r="F99" s="165" t="str">
        <f t="shared" si="13"/>
        <v/>
      </c>
      <c r="G99" s="165" t="str">
        <f t="shared" si="13"/>
        <v/>
      </c>
      <c r="H99" s="165" t="str">
        <f t="shared" si="13"/>
        <v/>
      </c>
      <c r="I99" s="165" t="str">
        <f t="shared" si="13"/>
        <v/>
      </c>
      <c r="J99" s="165" t="str">
        <f t="shared" si="13"/>
        <v/>
      </c>
      <c r="K99" s="165" t="str">
        <f t="shared" si="13"/>
        <v/>
      </c>
      <c r="L99" s="165" t="str">
        <f t="shared" si="13"/>
        <v/>
      </c>
      <c r="M99" s="165" t="str">
        <f t="shared" si="13"/>
        <v/>
      </c>
      <c r="N99" s="165" t="str">
        <f t="shared" si="13"/>
        <v/>
      </c>
      <c r="O99" s="165" t="str">
        <f t="shared" si="13"/>
        <v/>
      </c>
      <c r="P99" s="165" t="str">
        <f t="shared" si="13"/>
        <v/>
      </c>
      <c r="Q99" s="165" t="str">
        <f t="shared" si="13"/>
        <v/>
      </c>
      <c r="R99" s="162" t="str">
        <f t="shared" si="11"/>
        <v/>
      </c>
    </row>
    <row r="100" spans="2:20" ht="13.5" hidden="1" customHeight="1" x14ac:dyDescent="0.15">
      <c r="B100" s="93">
        <v>35</v>
      </c>
      <c r="C100" s="94" t="s">
        <v>113</v>
      </c>
      <c r="D100" s="2" t="s">
        <v>62</v>
      </c>
      <c r="E100" s="164" t="s">
        <v>105</v>
      </c>
      <c r="F100" s="165" t="str">
        <f t="shared" si="13"/>
        <v/>
      </c>
      <c r="G100" s="165" t="str">
        <f t="shared" si="13"/>
        <v/>
      </c>
      <c r="H100" s="165" t="str">
        <f t="shared" si="13"/>
        <v/>
      </c>
      <c r="I100" s="165" t="str">
        <f t="shared" si="13"/>
        <v/>
      </c>
      <c r="J100" s="165" t="str">
        <f t="shared" si="13"/>
        <v/>
      </c>
      <c r="K100" s="165" t="str">
        <f t="shared" si="13"/>
        <v/>
      </c>
      <c r="L100" s="165" t="str">
        <f t="shared" si="13"/>
        <v/>
      </c>
      <c r="M100" s="165" t="str">
        <f t="shared" si="13"/>
        <v/>
      </c>
      <c r="N100" s="165" t="str">
        <f t="shared" si="13"/>
        <v/>
      </c>
      <c r="O100" s="165" t="str">
        <f t="shared" si="13"/>
        <v/>
      </c>
      <c r="P100" s="165" t="str">
        <f t="shared" si="13"/>
        <v/>
      </c>
      <c r="Q100" s="165" t="str">
        <f t="shared" si="13"/>
        <v/>
      </c>
      <c r="R100" s="162" t="str">
        <f t="shared" si="11"/>
        <v/>
      </c>
    </row>
    <row r="101" spans="2:20" ht="13.5" hidden="1" customHeight="1" x14ac:dyDescent="0.15">
      <c r="B101" s="93">
        <v>36</v>
      </c>
      <c r="C101" s="94" t="s">
        <v>114</v>
      </c>
      <c r="D101" s="2" t="s">
        <v>115</v>
      </c>
      <c r="E101" s="164" t="s">
        <v>116</v>
      </c>
      <c r="F101" s="165" t="str">
        <f t="shared" si="13"/>
        <v/>
      </c>
      <c r="G101" s="165" t="str">
        <f t="shared" si="13"/>
        <v/>
      </c>
      <c r="H101" s="165" t="str">
        <f t="shared" si="13"/>
        <v/>
      </c>
      <c r="I101" s="165" t="str">
        <f t="shared" si="13"/>
        <v/>
      </c>
      <c r="J101" s="165" t="str">
        <f t="shared" si="13"/>
        <v/>
      </c>
      <c r="K101" s="165" t="str">
        <f t="shared" si="13"/>
        <v/>
      </c>
      <c r="L101" s="165" t="str">
        <f t="shared" si="13"/>
        <v/>
      </c>
      <c r="M101" s="165" t="str">
        <f t="shared" si="13"/>
        <v/>
      </c>
      <c r="N101" s="165" t="str">
        <f t="shared" si="13"/>
        <v/>
      </c>
      <c r="O101" s="165" t="str">
        <f t="shared" si="13"/>
        <v/>
      </c>
      <c r="P101" s="165" t="str">
        <f t="shared" si="13"/>
        <v/>
      </c>
      <c r="Q101" s="165" t="str">
        <f t="shared" si="13"/>
        <v/>
      </c>
      <c r="R101" s="162" t="str">
        <f t="shared" si="11"/>
        <v/>
      </c>
    </row>
    <row r="102" spans="2:20" ht="13.5" hidden="1" customHeight="1" x14ac:dyDescent="0.15">
      <c r="B102" s="93">
        <v>37</v>
      </c>
      <c r="C102" s="94" t="s">
        <v>117</v>
      </c>
      <c r="D102" s="2" t="s">
        <v>70</v>
      </c>
      <c r="E102" s="164" t="s">
        <v>71</v>
      </c>
      <c r="F102" s="165" t="str">
        <f t="shared" si="13"/>
        <v/>
      </c>
      <c r="G102" s="165" t="str">
        <f t="shared" si="13"/>
        <v/>
      </c>
      <c r="H102" s="165" t="str">
        <f t="shared" si="13"/>
        <v/>
      </c>
      <c r="I102" s="165" t="str">
        <f t="shared" si="13"/>
        <v/>
      </c>
      <c r="J102" s="165" t="str">
        <f t="shared" si="13"/>
        <v/>
      </c>
      <c r="K102" s="165" t="str">
        <f t="shared" si="13"/>
        <v/>
      </c>
      <c r="L102" s="165" t="str">
        <f t="shared" si="13"/>
        <v/>
      </c>
      <c r="M102" s="165" t="str">
        <f t="shared" si="13"/>
        <v/>
      </c>
      <c r="N102" s="165" t="str">
        <f t="shared" si="13"/>
        <v/>
      </c>
      <c r="O102" s="165" t="str">
        <f t="shared" si="13"/>
        <v/>
      </c>
      <c r="P102" s="165" t="str">
        <f t="shared" si="13"/>
        <v/>
      </c>
      <c r="Q102" s="165" t="str">
        <f t="shared" si="13"/>
        <v/>
      </c>
      <c r="R102" s="162" t="str">
        <f t="shared" si="11"/>
        <v/>
      </c>
    </row>
    <row r="103" spans="2:20" ht="13.5" hidden="1" customHeight="1" x14ac:dyDescent="0.15">
      <c r="B103" s="93">
        <v>38</v>
      </c>
      <c r="C103" s="94" t="s">
        <v>118</v>
      </c>
      <c r="D103" s="2" t="s">
        <v>115</v>
      </c>
      <c r="E103" s="164" t="s">
        <v>119</v>
      </c>
      <c r="F103" s="165">
        <f t="shared" si="13"/>
        <v>10.9</v>
      </c>
      <c r="G103" s="165">
        <f t="shared" si="13"/>
        <v>9.6999999999999993</v>
      </c>
      <c r="H103" s="165">
        <f t="shared" si="13"/>
        <v>10.199999999999999</v>
      </c>
      <c r="I103" s="165">
        <f t="shared" si="13"/>
        <v>8.8000000000000007</v>
      </c>
      <c r="J103" s="165">
        <f t="shared" si="13"/>
        <v>7.5</v>
      </c>
      <c r="K103" s="165">
        <f t="shared" si="13"/>
        <v>8.1</v>
      </c>
      <c r="L103" s="165">
        <f t="shared" si="13"/>
        <v>7</v>
      </c>
      <c r="M103" s="165">
        <f t="shared" si="13"/>
        <v>7.8</v>
      </c>
      <c r="N103" s="165">
        <f t="shared" si="13"/>
        <v>8.5</v>
      </c>
      <c r="O103" s="165">
        <f t="shared" si="13"/>
        <v>9.6999999999999993</v>
      </c>
      <c r="P103" s="165">
        <f t="shared" si="13"/>
        <v>12.4</v>
      </c>
      <c r="Q103" s="165">
        <f t="shared" si="13"/>
        <v>11</v>
      </c>
      <c r="R103" s="162">
        <f t="shared" si="11"/>
        <v>9.3000000000000007</v>
      </c>
    </row>
    <row r="104" spans="2:20" ht="13.5" hidden="1" customHeight="1" x14ac:dyDescent="0.15">
      <c r="B104" s="93">
        <v>39</v>
      </c>
      <c r="C104" s="94" t="s">
        <v>121</v>
      </c>
      <c r="D104" s="2" t="s">
        <v>122</v>
      </c>
      <c r="E104" s="164" t="s">
        <v>123</v>
      </c>
      <c r="F104" s="165" t="str">
        <f t="shared" si="13"/>
        <v/>
      </c>
      <c r="G104" s="165" t="str">
        <f t="shared" si="13"/>
        <v/>
      </c>
      <c r="H104" s="165" t="str">
        <f t="shared" si="13"/>
        <v/>
      </c>
      <c r="I104" s="165" t="str">
        <f t="shared" si="13"/>
        <v/>
      </c>
      <c r="J104" s="165" t="str">
        <f t="shared" si="13"/>
        <v/>
      </c>
      <c r="K104" s="165" t="str">
        <f t="shared" si="13"/>
        <v/>
      </c>
      <c r="L104" s="165" t="str">
        <f t="shared" si="13"/>
        <v/>
      </c>
      <c r="M104" s="165" t="str">
        <f t="shared" si="13"/>
        <v/>
      </c>
      <c r="N104" s="165" t="str">
        <f t="shared" si="13"/>
        <v/>
      </c>
      <c r="O104" s="165" t="str">
        <f t="shared" si="13"/>
        <v/>
      </c>
      <c r="P104" s="165" t="str">
        <f t="shared" si="13"/>
        <v/>
      </c>
      <c r="Q104" s="165" t="str">
        <f t="shared" si="13"/>
        <v/>
      </c>
      <c r="R104" s="162" t="str">
        <f t="shared" si="11"/>
        <v/>
      </c>
    </row>
    <row r="105" spans="2:20" ht="13.5" hidden="1" customHeight="1" x14ac:dyDescent="0.15">
      <c r="B105" s="93">
        <v>40</v>
      </c>
      <c r="C105" s="94" t="s">
        <v>125</v>
      </c>
      <c r="D105" s="2" t="s">
        <v>126</v>
      </c>
      <c r="E105" s="164" t="s">
        <v>127</v>
      </c>
      <c r="F105" s="165" t="str">
        <f t="shared" si="13"/>
        <v/>
      </c>
      <c r="G105" s="165" t="str">
        <f t="shared" si="13"/>
        <v/>
      </c>
      <c r="H105" s="165" t="str">
        <f t="shared" si="13"/>
        <v/>
      </c>
      <c r="I105" s="165" t="str">
        <f t="shared" si="13"/>
        <v/>
      </c>
      <c r="J105" s="165" t="str">
        <f t="shared" si="13"/>
        <v/>
      </c>
      <c r="K105" s="165" t="str">
        <f t="shared" si="13"/>
        <v/>
      </c>
      <c r="L105" s="165" t="str">
        <f t="shared" si="13"/>
        <v/>
      </c>
      <c r="M105" s="165" t="str">
        <f t="shared" si="13"/>
        <v/>
      </c>
      <c r="N105" s="165" t="str">
        <f t="shared" si="13"/>
        <v/>
      </c>
      <c r="O105" s="165" t="str">
        <f t="shared" si="13"/>
        <v/>
      </c>
      <c r="P105" s="165" t="str">
        <f t="shared" si="13"/>
        <v/>
      </c>
      <c r="Q105" s="165" t="str">
        <f t="shared" si="13"/>
        <v/>
      </c>
      <c r="R105" s="162" t="str">
        <f t="shared" si="11"/>
        <v/>
      </c>
      <c r="T105" s="52">
        <v>0.4375</v>
      </c>
    </row>
    <row r="106" spans="2:20" ht="13.5" hidden="1" customHeight="1" x14ac:dyDescent="0.15">
      <c r="B106" s="93">
        <v>41</v>
      </c>
      <c r="C106" s="94" t="s">
        <v>128</v>
      </c>
      <c r="D106" s="2" t="s">
        <v>108</v>
      </c>
      <c r="E106" s="164" t="s">
        <v>55</v>
      </c>
      <c r="F106" s="165" t="str">
        <f t="shared" si="13"/>
        <v/>
      </c>
      <c r="G106" s="165" t="str">
        <f t="shared" si="13"/>
        <v/>
      </c>
      <c r="H106" s="165" t="str">
        <f t="shared" si="13"/>
        <v/>
      </c>
      <c r="I106" s="165" t="str">
        <f t="shared" si="13"/>
        <v/>
      </c>
      <c r="J106" s="165" t="str">
        <f t="shared" si="13"/>
        <v/>
      </c>
      <c r="K106" s="165" t="str">
        <f t="shared" si="13"/>
        <v/>
      </c>
      <c r="L106" s="165" t="str">
        <f t="shared" si="13"/>
        <v/>
      </c>
      <c r="M106" s="165" t="str">
        <f t="shared" si="13"/>
        <v/>
      </c>
      <c r="N106" s="165" t="str">
        <f t="shared" si="13"/>
        <v/>
      </c>
      <c r="O106" s="165" t="str">
        <f t="shared" si="13"/>
        <v/>
      </c>
      <c r="P106" s="165" t="str">
        <f t="shared" si="13"/>
        <v/>
      </c>
      <c r="Q106" s="165" t="str">
        <f t="shared" si="13"/>
        <v/>
      </c>
      <c r="R106" s="162" t="str">
        <f t="shared" si="11"/>
        <v/>
      </c>
      <c r="T106" s="52">
        <v>7.2679999999999989</v>
      </c>
    </row>
    <row r="107" spans="2:20" ht="13.5" hidden="1" customHeight="1" x14ac:dyDescent="0.15">
      <c r="B107" s="93">
        <v>42</v>
      </c>
      <c r="C107" s="94" t="s">
        <v>129</v>
      </c>
      <c r="D107" s="2" t="s">
        <v>130</v>
      </c>
      <c r="E107" s="164" t="s">
        <v>131</v>
      </c>
      <c r="F107" s="165" t="str">
        <f t="shared" si="13"/>
        <v/>
      </c>
      <c r="G107" s="165" t="str">
        <f t="shared" si="13"/>
        <v/>
      </c>
      <c r="H107" s="165" t="str">
        <f t="shared" si="13"/>
        <v/>
      </c>
      <c r="I107" s="165" t="str">
        <f t="shared" si="13"/>
        <v/>
      </c>
      <c r="J107" s="165" t="str">
        <f t="shared" si="13"/>
        <v/>
      </c>
      <c r="K107" s="165" t="str">
        <f t="shared" si="13"/>
        <v/>
      </c>
      <c r="L107" s="165" t="str">
        <f t="shared" si="13"/>
        <v/>
      </c>
      <c r="M107" s="165" t="str">
        <f t="shared" si="13"/>
        <v/>
      </c>
      <c r="N107" s="165" t="str">
        <f t="shared" si="13"/>
        <v/>
      </c>
      <c r="O107" s="165" t="str">
        <f t="shared" si="13"/>
        <v/>
      </c>
      <c r="P107" s="165" t="str">
        <f t="shared" si="13"/>
        <v/>
      </c>
      <c r="Q107" s="165" t="str">
        <f t="shared" si="13"/>
        <v/>
      </c>
      <c r="R107" s="162" t="str">
        <f t="shared" si="11"/>
        <v/>
      </c>
    </row>
    <row r="108" spans="2:20" ht="13.5" hidden="1" customHeight="1" x14ac:dyDescent="0.15">
      <c r="B108" s="93">
        <v>43</v>
      </c>
      <c r="C108" s="94" t="s">
        <v>133</v>
      </c>
      <c r="D108" s="2" t="s">
        <v>130</v>
      </c>
      <c r="E108" s="164" t="s">
        <v>131</v>
      </c>
      <c r="F108" s="165" t="str">
        <f t="shared" si="13"/>
        <v/>
      </c>
      <c r="G108" s="165" t="str">
        <f t="shared" si="13"/>
        <v/>
      </c>
      <c r="H108" s="165" t="str">
        <f t="shared" si="13"/>
        <v/>
      </c>
      <c r="I108" s="165" t="str">
        <f t="shared" si="13"/>
        <v/>
      </c>
      <c r="J108" s="165" t="str">
        <f t="shared" si="13"/>
        <v/>
      </c>
      <c r="K108" s="165" t="str">
        <f t="shared" si="13"/>
        <v/>
      </c>
      <c r="L108" s="165" t="str">
        <f t="shared" si="13"/>
        <v/>
      </c>
      <c r="M108" s="165" t="str">
        <f t="shared" si="13"/>
        <v/>
      </c>
      <c r="N108" s="165" t="str">
        <f t="shared" si="13"/>
        <v/>
      </c>
      <c r="O108" s="165" t="str">
        <f t="shared" si="13"/>
        <v/>
      </c>
      <c r="P108" s="165" t="str">
        <f t="shared" si="13"/>
        <v/>
      </c>
      <c r="Q108" s="165" t="str">
        <f t="shared" si="13"/>
        <v/>
      </c>
      <c r="R108" s="162" t="str">
        <f t="shared" si="11"/>
        <v/>
      </c>
    </row>
    <row r="109" spans="2:20" ht="13.5" hidden="1" customHeight="1" x14ac:dyDescent="0.15">
      <c r="B109" s="93">
        <v>44</v>
      </c>
      <c r="C109" s="94" t="s">
        <v>134</v>
      </c>
      <c r="D109" s="2" t="s">
        <v>76</v>
      </c>
      <c r="E109" s="164" t="s">
        <v>71</v>
      </c>
      <c r="F109" s="165" t="str">
        <f t="shared" si="13"/>
        <v/>
      </c>
      <c r="G109" s="165" t="str">
        <f t="shared" si="13"/>
        <v/>
      </c>
      <c r="H109" s="165" t="str">
        <f t="shared" si="13"/>
        <v/>
      </c>
      <c r="I109" s="165" t="str">
        <f t="shared" si="13"/>
        <v/>
      </c>
      <c r="J109" s="165" t="str">
        <f t="shared" si="13"/>
        <v/>
      </c>
      <c r="K109" s="165" t="str">
        <f t="shared" si="13"/>
        <v/>
      </c>
      <c r="L109" s="165" t="str">
        <f t="shared" si="13"/>
        <v/>
      </c>
      <c r="M109" s="165" t="str">
        <f t="shared" si="13"/>
        <v/>
      </c>
      <c r="N109" s="165" t="str">
        <f t="shared" si="13"/>
        <v/>
      </c>
      <c r="O109" s="165" t="str">
        <f t="shared" si="13"/>
        <v/>
      </c>
      <c r="P109" s="165" t="str">
        <f t="shared" si="13"/>
        <v/>
      </c>
      <c r="Q109" s="165" t="str">
        <f t="shared" si="13"/>
        <v/>
      </c>
      <c r="R109" s="162" t="str">
        <f t="shared" si="11"/>
        <v/>
      </c>
    </row>
    <row r="110" spans="2:20" ht="13.5" hidden="1" customHeight="1" x14ac:dyDescent="0.15">
      <c r="B110" s="93">
        <v>45</v>
      </c>
      <c r="C110" s="94" t="s">
        <v>135</v>
      </c>
      <c r="D110" s="2" t="s">
        <v>136</v>
      </c>
      <c r="E110" s="164" t="s">
        <v>137</v>
      </c>
      <c r="F110" s="165" t="str">
        <f t="shared" si="13"/>
        <v/>
      </c>
      <c r="G110" s="165" t="str">
        <f t="shared" si="13"/>
        <v/>
      </c>
      <c r="H110" s="165" t="str">
        <f t="shared" si="13"/>
        <v/>
      </c>
      <c r="I110" s="165" t="str">
        <f t="shared" si="13"/>
        <v/>
      </c>
      <c r="J110" s="165" t="str">
        <f t="shared" si="13"/>
        <v/>
      </c>
      <c r="K110" s="165" t="str">
        <f t="shared" si="13"/>
        <v/>
      </c>
      <c r="L110" s="165" t="str">
        <f t="shared" si="13"/>
        <v/>
      </c>
      <c r="M110" s="165" t="str">
        <f t="shared" si="13"/>
        <v/>
      </c>
      <c r="N110" s="165" t="str">
        <f t="shared" si="13"/>
        <v/>
      </c>
      <c r="O110" s="165" t="str">
        <f t="shared" si="13"/>
        <v/>
      </c>
      <c r="P110" s="165" t="str">
        <f t="shared" si="13"/>
        <v/>
      </c>
      <c r="Q110" s="165" t="str">
        <f t="shared" si="13"/>
        <v/>
      </c>
      <c r="R110" s="162" t="str">
        <f t="shared" si="11"/>
        <v/>
      </c>
    </row>
    <row r="111" spans="2:20" ht="13.5" hidden="1" customHeight="1" x14ac:dyDescent="0.15">
      <c r="B111" s="93">
        <v>46</v>
      </c>
      <c r="C111" s="94" t="s">
        <v>139</v>
      </c>
      <c r="D111" s="2" t="s">
        <v>140</v>
      </c>
      <c r="E111" s="164" t="s">
        <v>141</v>
      </c>
      <c r="F111" s="165">
        <f t="shared" si="13"/>
        <v>0.4</v>
      </c>
      <c r="G111" s="165">
        <f t="shared" si="13"/>
        <v>0.4</v>
      </c>
      <c r="H111" s="165">
        <f t="shared" si="13"/>
        <v>0.6</v>
      </c>
      <c r="I111" s="165">
        <f t="shared" si="13"/>
        <v>0.5</v>
      </c>
      <c r="J111" s="165">
        <f t="shared" si="13"/>
        <v>0.5</v>
      </c>
      <c r="K111" s="165">
        <f t="shared" si="13"/>
        <v>0.5</v>
      </c>
      <c r="L111" s="165">
        <f t="shared" si="13"/>
        <v>0.4</v>
      </c>
      <c r="M111" s="165">
        <f t="shared" si="13"/>
        <v>0.4</v>
      </c>
      <c r="N111" s="165">
        <f t="shared" si="13"/>
        <v>0.3</v>
      </c>
      <c r="O111" s="165">
        <f t="shared" si="13"/>
        <v>0.3</v>
      </c>
      <c r="P111" s="165">
        <f t="shared" si="13"/>
        <v>0.4</v>
      </c>
      <c r="Q111" s="165">
        <f t="shared" si="13"/>
        <v>0.4</v>
      </c>
      <c r="R111" s="162">
        <f t="shared" si="11"/>
        <v>0.42500000000000004</v>
      </c>
      <c r="T111" s="52">
        <v>0.36</v>
      </c>
    </row>
    <row r="112" spans="2:20" hidden="1" x14ac:dyDescent="0.15">
      <c r="B112" s="93">
        <v>47</v>
      </c>
      <c r="C112" s="94" t="s">
        <v>143</v>
      </c>
      <c r="D112" s="2" t="s">
        <v>144</v>
      </c>
      <c r="E112" s="164" t="s">
        <v>145</v>
      </c>
      <c r="F112" s="165">
        <f t="shared" si="13"/>
        <v>7.97</v>
      </c>
      <c r="G112" s="165">
        <f t="shared" si="13"/>
        <v>8.06</v>
      </c>
      <c r="H112" s="165">
        <f t="shared" si="13"/>
        <v>7.97</v>
      </c>
      <c r="I112" s="165">
        <f t="shared" si="13"/>
        <v>7.49</v>
      </c>
      <c r="J112" s="165">
        <f t="shared" si="13"/>
        <v>7.36</v>
      </c>
      <c r="K112" s="165">
        <f t="shared" si="13"/>
        <v>7.46</v>
      </c>
      <c r="L112" s="165">
        <f t="shared" si="13"/>
        <v>7.6</v>
      </c>
      <c r="M112" s="165">
        <f t="shared" si="13"/>
        <v>7.53</v>
      </c>
      <c r="N112" s="165">
        <f t="shared" si="13"/>
        <v>7.5</v>
      </c>
      <c r="O112" s="165">
        <f t="shared" si="13"/>
        <v>7.64</v>
      </c>
      <c r="P112" s="165">
        <f t="shared" si="13"/>
        <v>7.59</v>
      </c>
      <c r="Q112" s="165">
        <f t="shared" si="13"/>
        <v>7.73</v>
      </c>
      <c r="R112" s="162">
        <f t="shared" si="11"/>
        <v>7.6583333333333341</v>
      </c>
    </row>
    <row r="113" spans="2:18" hidden="1" x14ac:dyDescent="0.15">
      <c r="B113" s="93">
        <v>48</v>
      </c>
      <c r="C113" s="94" t="s">
        <v>146</v>
      </c>
      <c r="D113" s="2" t="s">
        <v>147</v>
      </c>
      <c r="E113" s="164" t="s">
        <v>145</v>
      </c>
      <c r="F113" s="165" t="str">
        <f t="shared" si="13"/>
        <v>異常なし</v>
      </c>
      <c r="G113" s="165" t="str">
        <f t="shared" si="13"/>
        <v>異常なし</v>
      </c>
      <c r="H113" s="165" t="str">
        <f t="shared" si="13"/>
        <v>異常なし</v>
      </c>
      <c r="I113" s="165" t="str">
        <f t="shared" si="13"/>
        <v>異常なし</v>
      </c>
      <c r="J113" s="165" t="str">
        <f t="shared" si="13"/>
        <v>異常なし</v>
      </c>
      <c r="K113" s="165" t="str">
        <f t="shared" si="13"/>
        <v>異常なし</v>
      </c>
      <c r="L113" s="165" t="str">
        <f t="shared" si="13"/>
        <v>異常なし</v>
      </c>
      <c r="M113" s="165" t="str">
        <f t="shared" si="13"/>
        <v>異常なし</v>
      </c>
      <c r="N113" s="165" t="str">
        <f t="shared" si="13"/>
        <v>異常なし</v>
      </c>
      <c r="O113" s="165" t="str">
        <f t="shared" si="13"/>
        <v>異常なし</v>
      </c>
      <c r="P113" s="165" t="str">
        <f t="shared" si="13"/>
        <v>異常なし</v>
      </c>
      <c r="Q113" s="165" t="str">
        <f t="shared" si="13"/>
        <v>異常なし</v>
      </c>
      <c r="R113" s="162"/>
    </row>
    <row r="114" spans="2:18" hidden="1" x14ac:dyDescent="0.15">
      <c r="B114" s="93">
        <v>49</v>
      </c>
      <c r="C114" s="94" t="s">
        <v>148</v>
      </c>
      <c r="D114" s="2" t="s">
        <v>147</v>
      </c>
      <c r="E114" s="164" t="s">
        <v>145</v>
      </c>
      <c r="F114" s="165" t="str">
        <f t="shared" ref="F114:Q117" si="14">IF(F55="","",IF(F55=$V55,$AC55,F55))</f>
        <v>異常なし</v>
      </c>
      <c r="G114" s="165" t="str">
        <f t="shared" si="14"/>
        <v>異常なし</v>
      </c>
      <c r="H114" s="165" t="str">
        <f t="shared" si="14"/>
        <v>異常なし</v>
      </c>
      <c r="I114" s="165" t="str">
        <f t="shared" si="14"/>
        <v>異常なし</v>
      </c>
      <c r="J114" s="165" t="str">
        <f t="shared" si="14"/>
        <v>異常なし</v>
      </c>
      <c r="K114" s="165" t="str">
        <f t="shared" si="14"/>
        <v>異常なし</v>
      </c>
      <c r="L114" s="165" t="str">
        <f t="shared" si="14"/>
        <v>異常なし</v>
      </c>
      <c r="M114" s="165" t="str">
        <f t="shared" si="14"/>
        <v>異常なし</v>
      </c>
      <c r="N114" s="165" t="str">
        <f t="shared" si="14"/>
        <v>異常なし</v>
      </c>
      <c r="O114" s="165" t="str">
        <f t="shared" si="14"/>
        <v>異常なし</v>
      </c>
      <c r="P114" s="165" t="str">
        <f t="shared" si="14"/>
        <v>異常なし</v>
      </c>
      <c r="Q114" s="165" t="str">
        <f t="shared" si="14"/>
        <v>異常なし</v>
      </c>
      <c r="R114" s="162"/>
    </row>
    <row r="115" spans="2:18" hidden="1" x14ac:dyDescent="0.15">
      <c r="B115" s="93">
        <v>50</v>
      </c>
      <c r="C115" s="94" t="s">
        <v>149</v>
      </c>
      <c r="D115" s="2" t="s">
        <v>150</v>
      </c>
      <c r="E115" s="164" t="s">
        <v>151</v>
      </c>
      <c r="F115" s="165">
        <f t="shared" si="14"/>
        <v>1</v>
      </c>
      <c r="G115" s="165">
        <f t="shared" si="14"/>
        <v>1</v>
      </c>
      <c r="H115" s="165">
        <f t="shared" si="14"/>
        <v>1</v>
      </c>
      <c r="I115" s="165">
        <f t="shared" si="14"/>
        <v>1</v>
      </c>
      <c r="J115" s="165">
        <f t="shared" si="14"/>
        <v>1</v>
      </c>
      <c r="K115" s="165">
        <f t="shared" si="14"/>
        <v>1</v>
      </c>
      <c r="L115" s="165">
        <f t="shared" si="14"/>
        <v>1</v>
      </c>
      <c r="M115" s="165">
        <f t="shared" si="14"/>
        <v>1</v>
      </c>
      <c r="N115" s="165">
        <f t="shared" si="14"/>
        <v>1</v>
      </c>
      <c r="O115" s="165">
        <f t="shared" si="14"/>
        <v>1</v>
      </c>
      <c r="P115" s="165">
        <f t="shared" si="14"/>
        <v>1</v>
      </c>
      <c r="Q115" s="165">
        <f t="shared" si="14"/>
        <v>1</v>
      </c>
      <c r="R115" s="162">
        <f>IF(AND(F115="",G115="",H115="",I115="",J115="",K115="",L115="",M115="",N115="",O115="",P115="",Q115=""),"",AVERAGE(F115:Q115))</f>
        <v>1</v>
      </c>
    </row>
    <row r="116" spans="2:18" hidden="1" x14ac:dyDescent="0.15">
      <c r="B116" s="93">
        <v>51</v>
      </c>
      <c r="C116" s="94" t="s">
        <v>153</v>
      </c>
      <c r="D116" s="2" t="s">
        <v>154</v>
      </c>
      <c r="E116" s="164" t="s">
        <v>155</v>
      </c>
      <c r="F116" s="165">
        <f t="shared" si="14"/>
        <v>0.1</v>
      </c>
      <c r="G116" s="165">
        <f t="shared" si="14"/>
        <v>0.1</v>
      </c>
      <c r="H116" s="165">
        <f t="shared" si="14"/>
        <v>0.1</v>
      </c>
      <c r="I116" s="165">
        <f t="shared" si="14"/>
        <v>0.1</v>
      </c>
      <c r="J116" s="165">
        <f t="shared" si="14"/>
        <v>0.1</v>
      </c>
      <c r="K116" s="165">
        <f t="shared" si="14"/>
        <v>0.1</v>
      </c>
      <c r="L116" s="165">
        <f t="shared" si="14"/>
        <v>0.1</v>
      </c>
      <c r="M116" s="165">
        <f t="shared" si="14"/>
        <v>0.1</v>
      </c>
      <c r="N116" s="165">
        <f t="shared" si="14"/>
        <v>0.1</v>
      </c>
      <c r="O116" s="165">
        <f t="shared" si="14"/>
        <v>0.1</v>
      </c>
      <c r="P116" s="165">
        <f t="shared" si="14"/>
        <v>0.1</v>
      </c>
      <c r="Q116" s="165">
        <f t="shared" si="14"/>
        <v>0.1</v>
      </c>
      <c r="R116" s="16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41"/>
      <c r="C117" s="142" t="s">
        <v>157</v>
      </c>
      <c r="D117" s="4" t="s">
        <v>62</v>
      </c>
      <c r="E117" s="166" t="s">
        <v>116</v>
      </c>
      <c r="F117" s="152">
        <f t="shared" si="14"/>
        <v>0.3</v>
      </c>
      <c r="G117" s="152">
        <f t="shared" si="14"/>
        <v>0.2</v>
      </c>
      <c r="H117" s="152">
        <f t="shared" si="14"/>
        <v>0.1</v>
      </c>
      <c r="I117" s="152">
        <f t="shared" si="14"/>
        <v>0.2</v>
      </c>
      <c r="J117" s="152">
        <f t="shared" si="14"/>
        <v>0.2</v>
      </c>
      <c r="K117" s="152">
        <f t="shared" si="14"/>
        <v>0.2</v>
      </c>
      <c r="L117" s="152">
        <f t="shared" si="14"/>
        <v>0.2</v>
      </c>
      <c r="M117" s="152">
        <f t="shared" si="14"/>
        <v>0.3</v>
      </c>
      <c r="N117" s="152">
        <f t="shared" si="14"/>
        <v>0.4</v>
      </c>
      <c r="O117" s="152">
        <f t="shared" si="14"/>
        <v>0.3</v>
      </c>
      <c r="P117" s="152">
        <f t="shared" si="14"/>
        <v>0.3</v>
      </c>
      <c r="Q117" s="152">
        <f t="shared" si="14"/>
        <v>0.2</v>
      </c>
      <c r="R117" s="167">
        <f>IF(AND(F117="",G117="",H117="",I117="",J117="",K117="",L117="",M117="",N117="",O117="",P117="",Q117=""),"",AVERAGE(F117:Q117))</f>
        <v>0.24166666666666667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11" priority="1" stopIfTrue="1" operator="equal">
      <formula>""</formula>
    </cfRule>
  </conditionalFormatting>
  <conditionalFormatting sqref="F2:T58">
    <cfRule type="cellIs" dxfId="10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2" customWidth="1"/>
    <col min="2" max="2" width="4.5" style="52" bestFit="1" customWidth="1"/>
    <col min="3" max="3" width="27.25" style="52" customWidth="1"/>
    <col min="4" max="4" width="17.875" style="52" customWidth="1"/>
    <col min="5" max="5" width="19.5" style="52" bestFit="1" customWidth="1"/>
    <col min="6" max="17" width="14.5" style="52" customWidth="1"/>
    <col min="18" max="20" width="14.25" style="52" bestFit="1" customWidth="1"/>
    <col min="21" max="21" width="9" style="52"/>
    <col min="22" max="29" width="9" style="52" hidden="1" customWidth="1"/>
    <col min="30" max="256" width="9" style="52"/>
    <col min="257" max="257" width="4.375" style="52" customWidth="1"/>
    <col min="258" max="258" width="4.5" style="52" bestFit="1" customWidth="1"/>
    <col min="259" max="259" width="27.25" style="52" customWidth="1"/>
    <col min="260" max="260" width="17.875" style="52" customWidth="1"/>
    <col min="261" max="261" width="19.5" style="52" bestFit="1" customWidth="1"/>
    <col min="262" max="273" width="14.5" style="52" customWidth="1"/>
    <col min="274" max="276" width="14.25" style="52" bestFit="1" customWidth="1"/>
    <col min="277" max="277" width="9" style="52"/>
    <col min="278" max="285" width="0" style="52" hidden="1" customWidth="1"/>
    <col min="286" max="512" width="9" style="52"/>
    <col min="513" max="513" width="4.375" style="52" customWidth="1"/>
    <col min="514" max="514" width="4.5" style="52" bestFit="1" customWidth="1"/>
    <col min="515" max="515" width="27.25" style="52" customWidth="1"/>
    <col min="516" max="516" width="17.875" style="52" customWidth="1"/>
    <col min="517" max="517" width="19.5" style="52" bestFit="1" customWidth="1"/>
    <col min="518" max="529" width="14.5" style="52" customWidth="1"/>
    <col min="530" max="532" width="14.25" style="52" bestFit="1" customWidth="1"/>
    <col min="533" max="533" width="9" style="52"/>
    <col min="534" max="541" width="0" style="52" hidden="1" customWidth="1"/>
    <col min="542" max="768" width="9" style="52"/>
    <col min="769" max="769" width="4.375" style="52" customWidth="1"/>
    <col min="770" max="770" width="4.5" style="52" bestFit="1" customWidth="1"/>
    <col min="771" max="771" width="27.25" style="52" customWidth="1"/>
    <col min="772" max="772" width="17.875" style="52" customWidth="1"/>
    <col min="773" max="773" width="19.5" style="52" bestFit="1" customWidth="1"/>
    <col min="774" max="785" width="14.5" style="52" customWidth="1"/>
    <col min="786" max="788" width="14.25" style="52" bestFit="1" customWidth="1"/>
    <col min="789" max="789" width="9" style="52"/>
    <col min="790" max="797" width="0" style="52" hidden="1" customWidth="1"/>
    <col min="798" max="1024" width="9" style="52"/>
    <col min="1025" max="1025" width="4.375" style="52" customWidth="1"/>
    <col min="1026" max="1026" width="4.5" style="52" bestFit="1" customWidth="1"/>
    <col min="1027" max="1027" width="27.25" style="52" customWidth="1"/>
    <col min="1028" max="1028" width="17.875" style="52" customWidth="1"/>
    <col min="1029" max="1029" width="19.5" style="52" bestFit="1" customWidth="1"/>
    <col min="1030" max="1041" width="14.5" style="52" customWidth="1"/>
    <col min="1042" max="1044" width="14.25" style="52" bestFit="1" customWidth="1"/>
    <col min="1045" max="1045" width="9" style="52"/>
    <col min="1046" max="1053" width="0" style="52" hidden="1" customWidth="1"/>
    <col min="1054" max="1280" width="9" style="52"/>
    <col min="1281" max="1281" width="4.375" style="52" customWidth="1"/>
    <col min="1282" max="1282" width="4.5" style="52" bestFit="1" customWidth="1"/>
    <col min="1283" max="1283" width="27.25" style="52" customWidth="1"/>
    <col min="1284" max="1284" width="17.875" style="52" customWidth="1"/>
    <col min="1285" max="1285" width="19.5" style="52" bestFit="1" customWidth="1"/>
    <col min="1286" max="1297" width="14.5" style="52" customWidth="1"/>
    <col min="1298" max="1300" width="14.25" style="52" bestFit="1" customWidth="1"/>
    <col min="1301" max="1301" width="9" style="52"/>
    <col min="1302" max="1309" width="0" style="52" hidden="1" customWidth="1"/>
    <col min="1310" max="1536" width="9" style="52"/>
    <col min="1537" max="1537" width="4.375" style="52" customWidth="1"/>
    <col min="1538" max="1538" width="4.5" style="52" bestFit="1" customWidth="1"/>
    <col min="1539" max="1539" width="27.25" style="52" customWidth="1"/>
    <col min="1540" max="1540" width="17.875" style="52" customWidth="1"/>
    <col min="1541" max="1541" width="19.5" style="52" bestFit="1" customWidth="1"/>
    <col min="1542" max="1553" width="14.5" style="52" customWidth="1"/>
    <col min="1554" max="1556" width="14.25" style="52" bestFit="1" customWidth="1"/>
    <col min="1557" max="1557" width="9" style="52"/>
    <col min="1558" max="1565" width="0" style="52" hidden="1" customWidth="1"/>
    <col min="1566" max="1792" width="9" style="52"/>
    <col min="1793" max="1793" width="4.375" style="52" customWidth="1"/>
    <col min="1794" max="1794" width="4.5" style="52" bestFit="1" customWidth="1"/>
    <col min="1795" max="1795" width="27.25" style="52" customWidth="1"/>
    <col min="1796" max="1796" width="17.875" style="52" customWidth="1"/>
    <col min="1797" max="1797" width="19.5" style="52" bestFit="1" customWidth="1"/>
    <col min="1798" max="1809" width="14.5" style="52" customWidth="1"/>
    <col min="1810" max="1812" width="14.25" style="52" bestFit="1" customWidth="1"/>
    <col min="1813" max="1813" width="9" style="52"/>
    <col min="1814" max="1821" width="0" style="52" hidden="1" customWidth="1"/>
    <col min="1822" max="2048" width="9" style="52"/>
    <col min="2049" max="2049" width="4.375" style="52" customWidth="1"/>
    <col min="2050" max="2050" width="4.5" style="52" bestFit="1" customWidth="1"/>
    <col min="2051" max="2051" width="27.25" style="52" customWidth="1"/>
    <col min="2052" max="2052" width="17.875" style="52" customWidth="1"/>
    <col min="2053" max="2053" width="19.5" style="52" bestFit="1" customWidth="1"/>
    <col min="2054" max="2065" width="14.5" style="52" customWidth="1"/>
    <col min="2066" max="2068" width="14.25" style="52" bestFit="1" customWidth="1"/>
    <col min="2069" max="2069" width="9" style="52"/>
    <col min="2070" max="2077" width="0" style="52" hidden="1" customWidth="1"/>
    <col min="2078" max="2304" width="9" style="52"/>
    <col min="2305" max="2305" width="4.375" style="52" customWidth="1"/>
    <col min="2306" max="2306" width="4.5" style="52" bestFit="1" customWidth="1"/>
    <col min="2307" max="2307" width="27.25" style="52" customWidth="1"/>
    <col min="2308" max="2308" width="17.875" style="52" customWidth="1"/>
    <col min="2309" max="2309" width="19.5" style="52" bestFit="1" customWidth="1"/>
    <col min="2310" max="2321" width="14.5" style="52" customWidth="1"/>
    <col min="2322" max="2324" width="14.25" style="52" bestFit="1" customWidth="1"/>
    <col min="2325" max="2325" width="9" style="52"/>
    <col min="2326" max="2333" width="0" style="52" hidden="1" customWidth="1"/>
    <col min="2334" max="2560" width="9" style="52"/>
    <col min="2561" max="2561" width="4.375" style="52" customWidth="1"/>
    <col min="2562" max="2562" width="4.5" style="52" bestFit="1" customWidth="1"/>
    <col min="2563" max="2563" width="27.25" style="52" customWidth="1"/>
    <col min="2564" max="2564" width="17.875" style="52" customWidth="1"/>
    <col min="2565" max="2565" width="19.5" style="52" bestFit="1" customWidth="1"/>
    <col min="2566" max="2577" width="14.5" style="52" customWidth="1"/>
    <col min="2578" max="2580" width="14.25" style="52" bestFit="1" customWidth="1"/>
    <col min="2581" max="2581" width="9" style="52"/>
    <col min="2582" max="2589" width="0" style="52" hidden="1" customWidth="1"/>
    <col min="2590" max="2816" width="9" style="52"/>
    <col min="2817" max="2817" width="4.375" style="52" customWidth="1"/>
    <col min="2818" max="2818" width="4.5" style="52" bestFit="1" customWidth="1"/>
    <col min="2819" max="2819" width="27.25" style="52" customWidth="1"/>
    <col min="2820" max="2820" width="17.875" style="52" customWidth="1"/>
    <col min="2821" max="2821" width="19.5" style="52" bestFit="1" customWidth="1"/>
    <col min="2822" max="2833" width="14.5" style="52" customWidth="1"/>
    <col min="2834" max="2836" width="14.25" style="52" bestFit="1" customWidth="1"/>
    <col min="2837" max="2837" width="9" style="52"/>
    <col min="2838" max="2845" width="0" style="52" hidden="1" customWidth="1"/>
    <col min="2846" max="3072" width="9" style="52"/>
    <col min="3073" max="3073" width="4.375" style="52" customWidth="1"/>
    <col min="3074" max="3074" width="4.5" style="52" bestFit="1" customWidth="1"/>
    <col min="3075" max="3075" width="27.25" style="52" customWidth="1"/>
    <col min="3076" max="3076" width="17.875" style="52" customWidth="1"/>
    <col min="3077" max="3077" width="19.5" style="52" bestFit="1" customWidth="1"/>
    <col min="3078" max="3089" width="14.5" style="52" customWidth="1"/>
    <col min="3090" max="3092" width="14.25" style="52" bestFit="1" customWidth="1"/>
    <col min="3093" max="3093" width="9" style="52"/>
    <col min="3094" max="3101" width="0" style="52" hidden="1" customWidth="1"/>
    <col min="3102" max="3328" width="9" style="52"/>
    <col min="3329" max="3329" width="4.375" style="52" customWidth="1"/>
    <col min="3330" max="3330" width="4.5" style="52" bestFit="1" customWidth="1"/>
    <col min="3331" max="3331" width="27.25" style="52" customWidth="1"/>
    <col min="3332" max="3332" width="17.875" style="52" customWidth="1"/>
    <col min="3333" max="3333" width="19.5" style="52" bestFit="1" customWidth="1"/>
    <col min="3334" max="3345" width="14.5" style="52" customWidth="1"/>
    <col min="3346" max="3348" width="14.25" style="52" bestFit="1" customWidth="1"/>
    <col min="3349" max="3349" width="9" style="52"/>
    <col min="3350" max="3357" width="0" style="52" hidden="1" customWidth="1"/>
    <col min="3358" max="3584" width="9" style="52"/>
    <col min="3585" max="3585" width="4.375" style="52" customWidth="1"/>
    <col min="3586" max="3586" width="4.5" style="52" bestFit="1" customWidth="1"/>
    <col min="3587" max="3587" width="27.25" style="52" customWidth="1"/>
    <col min="3588" max="3588" width="17.875" style="52" customWidth="1"/>
    <col min="3589" max="3589" width="19.5" style="52" bestFit="1" customWidth="1"/>
    <col min="3590" max="3601" width="14.5" style="52" customWidth="1"/>
    <col min="3602" max="3604" width="14.25" style="52" bestFit="1" customWidth="1"/>
    <col min="3605" max="3605" width="9" style="52"/>
    <col min="3606" max="3613" width="0" style="52" hidden="1" customWidth="1"/>
    <col min="3614" max="3840" width="9" style="52"/>
    <col min="3841" max="3841" width="4.375" style="52" customWidth="1"/>
    <col min="3842" max="3842" width="4.5" style="52" bestFit="1" customWidth="1"/>
    <col min="3843" max="3843" width="27.25" style="52" customWidth="1"/>
    <col min="3844" max="3844" width="17.875" style="52" customWidth="1"/>
    <col min="3845" max="3845" width="19.5" style="52" bestFit="1" customWidth="1"/>
    <col min="3846" max="3857" width="14.5" style="52" customWidth="1"/>
    <col min="3858" max="3860" width="14.25" style="52" bestFit="1" customWidth="1"/>
    <col min="3861" max="3861" width="9" style="52"/>
    <col min="3862" max="3869" width="0" style="52" hidden="1" customWidth="1"/>
    <col min="3870" max="4096" width="9" style="52"/>
    <col min="4097" max="4097" width="4.375" style="52" customWidth="1"/>
    <col min="4098" max="4098" width="4.5" style="52" bestFit="1" customWidth="1"/>
    <col min="4099" max="4099" width="27.25" style="52" customWidth="1"/>
    <col min="4100" max="4100" width="17.875" style="52" customWidth="1"/>
    <col min="4101" max="4101" width="19.5" style="52" bestFit="1" customWidth="1"/>
    <col min="4102" max="4113" width="14.5" style="52" customWidth="1"/>
    <col min="4114" max="4116" width="14.25" style="52" bestFit="1" customWidth="1"/>
    <col min="4117" max="4117" width="9" style="52"/>
    <col min="4118" max="4125" width="0" style="52" hidden="1" customWidth="1"/>
    <col min="4126" max="4352" width="9" style="52"/>
    <col min="4353" max="4353" width="4.375" style="52" customWidth="1"/>
    <col min="4354" max="4354" width="4.5" style="52" bestFit="1" customWidth="1"/>
    <col min="4355" max="4355" width="27.25" style="52" customWidth="1"/>
    <col min="4356" max="4356" width="17.875" style="52" customWidth="1"/>
    <col min="4357" max="4357" width="19.5" style="52" bestFit="1" customWidth="1"/>
    <col min="4358" max="4369" width="14.5" style="52" customWidth="1"/>
    <col min="4370" max="4372" width="14.25" style="52" bestFit="1" customWidth="1"/>
    <col min="4373" max="4373" width="9" style="52"/>
    <col min="4374" max="4381" width="0" style="52" hidden="1" customWidth="1"/>
    <col min="4382" max="4608" width="9" style="52"/>
    <col min="4609" max="4609" width="4.375" style="52" customWidth="1"/>
    <col min="4610" max="4610" width="4.5" style="52" bestFit="1" customWidth="1"/>
    <col min="4611" max="4611" width="27.25" style="52" customWidth="1"/>
    <col min="4612" max="4612" width="17.875" style="52" customWidth="1"/>
    <col min="4613" max="4613" width="19.5" style="52" bestFit="1" customWidth="1"/>
    <col min="4614" max="4625" width="14.5" style="52" customWidth="1"/>
    <col min="4626" max="4628" width="14.25" style="52" bestFit="1" customWidth="1"/>
    <col min="4629" max="4629" width="9" style="52"/>
    <col min="4630" max="4637" width="0" style="52" hidden="1" customWidth="1"/>
    <col min="4638" max="4864" width="9" style="52"/>
    <col min="4865" max="4865" width="4.375" style="52" customWidth="1"/>
    <col min="4866" max="4866" width="4.5" style="52" bestFit="1" customWidth="1"/>
    <col min="4867" max="4867" width="27.25" style="52" customWidth="1"/>
    <col min="4868" max="4868" width="17.875" style="52" customWidth="1"/>
    <col min="4869" max="4869" width="19.5" style="52" bestFit="1" customWidth="1"/>
    <col min="4870" max="4881" width="14.5" style="52" customWidth="1"/>
    <col min="4882" max="4884" width="14.25" style="52" bestFit="1" customWidth="1"/>
    <col min="4885" max="4885" width="9" style="52"/>
    <col min="4886" max="4893" width="0" style="52" hidden="1" customWidth="1"/>
    <col min="4894" max="5120" width="9" style="52"/>
    <col min="5121" max="5121" width="4.375" style="52" customWidth="1"/>
    <col min="5122" max="5122" width="4.5" style="52" bestFit="1" customWidth="1"/>
    <col min="5123" max="5123" width="27.25" style="52" customWidth="1"/>
    <col min="5124" max="5124" width="17.875" style="52" customWidth="1"/>
    <col min="5125" max="5125" width="19.5" style="52" bestFit="1" customWidth="1"/>
    <col min="5126" max="5137" width="14.5" style="52" customWidth="1"/>
    <col min="5138" max="5140" width="14.25" style="52" bestFit="1" customWidth="1"/>
    <col min="5141" max="5141" width="9" style="52"/>
    <col min="5142" max="5149" width="0" style="52" hidden="1" customWidth="1"/>
    <col min="5150" max="5376" width="9" style="52"/>
    <col min="5377" max="5377" width="4.375" style="52" customWidth="1"/>
    <col min="5378" max="5378" width="4.5" style="52" bestFit="1" customWidth="1"/>
    <col min="5379" max="5379" width="27.25" style="52" customWidth="1"/>
    <col min="5380" max="5380" width="17.875" style="52" customWidth="1"/>
    <col min="5381" max="5381" width="19.5" style="52" bestFit="1" customWidth="1"/>
    <col min="5382" max="5393" width="14.5" style="52" customWidth="1"/>
    <col min="5394" max="5396" width="14.25" style="52" bestFit="1" customWidth="1"/>
    <col min="5397" max="5397" width="9" style="52"/>
    <col min="5398" max="5405" width="0" style="52" hidden="1" customWidth="1"/>
    <col min="5406" max="5632" width="9" style="52"/>
    <col min="5633" max="5633" width="4.375" style="52" customWidth="1"/>
    <col min="5634" max="5634" width="4.5" style="52" bestFit="1" customWidth="1"/>
    <col min="5635" max="5635" width="27.25" style="52" customWidth="1"/>
    <col min="5636" max="5636" width="17.875" style="52" customWidth="1"/>
    <col min="5637" max="5637" width="19.5" style="52" bestFit="1" customWidth="1"/>
    <col min="5638" max="5649" width="14.5" style="52" customWidth="1"/>
    <col min="5650" max="5652" width="14.25" style="52" bestFit="1" customWidth="1"/>
    <col min="5653" max="5653" width="9" style="52"/>
    <col min="5654" max="5661" width="0" style="52" hidden="1" customWidth="1"/>
    <col min="5662" max="5888" width="9" style="52"/>
    <col min="5889" max="5889" width="4.375" style="52" customWidth="1"/>
    <col min="5890" max="5890" width="4.5" style="52" bestFit="1" customWidth="1"/>
    <col min="5891" max="5891" width="27.25" style="52" customWidth="1"/>
    <col min="5892" max="5892" width="17.875" style="52" customWidth="1"/>
    <col min="5893" max="5893" width="19.5" style="52" bestFit="1" customWidth="1"/>
    <col min="5894" max="5905" width="14.5" style="52" customWidth="1"/>
    <col min="5906" max="5908" width="14.25" style="52" bestFit="1" customWidth="1"/>
    <col min="5909" max="5909" width="9" style="52"/>
    <col min="5910" max="5917" width="0" style="52" hidden="1" customWidth="1"/>
    <col min="5918" max="6144" width="9" style="52"/>
    <col min="6145" max="6145" width="4.375" style="52" customWidth="1"/>
    <col min="6146" max="6146" width="4.5" style="52" bestFit="1" customWidth="1"/>
    <col min="6147" max="6147" width="27.25" style="52" customWidth="1"/>
    <col min="6148" max="6148" width="17.875" style="52" customWidth="1"/>
    <col min="6149" max="6149" width="19.5" style="52" bestFit="1" customWidth="1"/>
    <col min="6150" max="6161" width="14.5" style="52" customWidth="1"/>
    <col min="6162" max="6164" width="14.25" style="52" bestFit="1" customWidth="1"/>
    <col min="6165" max="6165" width="9" style="52"/>
    <col min="6166" max="6173" width="0" style="52" hidden="1" customWidth="1"/>
    <col min="6174" max="6400" width="9" style="52"/>
    <col min="6401" max="6401" width="4.375" style="52" customWidth="1"/>
    <col min="6402" max="6402" width="4.5" style="52" bestFit="1" customWidth="1"/>
    <col min="6403" max="6403" width="27.25" style="52" customWidth="1"/>
    <col min="6404" max="6404" width="17.875" style="52" customWidth="1"/>
    <col min="6405" max="6405" width="19.5" style="52" bestFit="1" customWidth="1"/>
    <col min="6406" max="6417" width="14.5" style="52" customWidth="1"/>
    <col min="6418" max="6420" width="14.25" style="52" bestFit="1" customWidth="1"/>
    <col min="6421" max="6421" width="9" style="52"/>
    <col min="6422" max="6429" width="0" style="52" hidden="1" customWidth="1"/>
    <col min="6430" max="6656" width="9" style="52"/>
    <col min="6657" max="6657" width="4.375" style="52" customWidth="1"/>
    <col min="6658" max="6658" width="4.5" style="52" bestFit="1" customWidth="1"/>
    <col min="6659" max="6659" width="27.25" style="52" customWidth="1"/>
    <col min="6660" max="6660" width="17.875" style="52" customWidth="1"/>
    <col min="6661" max="6661" width="19.5" style="52" bestFit="1" customWidth="1"/>
    <col min="6662" max="6673" width="14.5" style="52" customWidth="1"/>
    <col min="6674" max="6676" width="14.25" style="52" bestFit="1" customWidth="1"/>
    <col min="6677" max="6677" width="9" style="52"/>
    <col min="6678" max="6685" width="0" style="52" hidden="1" customWidth="1"/>
    <col min="6686" max="6912" width="9" style="52"/>
    <col min="6913" max="6913" width="4.375" style="52" customWidth="1"/>
    <col min="6914" max="6914" width="4.5" style="52" bestFit="1" customWidth="1"/>
    <col min="6915" max="6915" width="27.25" style="52" customWidth="1"/>
    <col min="6916" max="6916" width="17.875" style="52" customWidth="1"/>
    <col min="6917" max="6917" width="19.5" style="52" bestFit="1" customWidth="1"/>
    <col min="6918" max="6929" width="14.5" style="52" customWidth="1"/>
    <col min="6930" max="6932" width="14.25" style="52" bestFit="1" customWidth="1"/>
    <col min="6933" max="6933" width="9" style="52"/>
    <col min="6934" max="6941" width="0" style="52" hidden="1" customWidth="1"/>
    <col min="6942" max="7168" width="9" style="52"/>
    <col min="7169" max="7169" width="4.375" style="52" customWidth="1"/>
    <col min="7170" max="7170" width="4.5" style="52" bestFit="1" customWidth="1"/>
    <col min="7171" max="7171" width="27.25" style="52" customWidth="1"/>
    <col min="7172" max="7172" width="17.875" style="52" customWidth="1"/>
    <col min="7173" max="7173" width="19.5" style="52" bestFit="1" customWidth="1"/>
    <col min="7174" max="7185" width="14.5" style="52" customWidth="1"/>
    <col min="7186" max="7188" width="14.25" style="52" bestFit="1" customWidth="1"/>
    <col min="7189" max="7189" width="9" style="52"/>
    <col min="7190" max="7197" width="0" style="52" hidden="1" customWidth="1"/>
    <col min="7198" max="7424" width="9" style="52"/>
    <col min="7425" max="7425" width="4.375" style="52" customWidth="1"/>
    <col min="7426" max="7426" width="4.5" style="52" bestFit="1" customWidth="1"/>
    <col min="7427" max="7427" width="27.25" style="52" customWidth="1"/>
    <col min="7428" max="7428" width="17.875" style="52" customWidth="1"/>
    <col min="7429" max="7429" width="19.5" style="52" bestFit="1" customWidth="1"/>
    <col min="7430" max="7441" width="14.5" style="52" customWidth="1"/>
    <col min="7442" max="7444" width="14.25" style="52" bestFit="1" customWidth="1"/>
    <col min="7445" max="7445" width="9" style="52"/>
    <col min="7446" max="7453" width="0" style="52" hidden="1" customWidth="1"/>
    <col min="7454" max="7680" width="9" style="52"/>
    <col min="7681" max="7681" width="4.375" style="52" customWidth="1"/>
    <col min="7682" max="7682" width="4.5" style="52" bestFit="1" customWidth="1"/>
    <col min="7683" max="7683" width="27.25" style="52" customWidth="1"/>
    <col min="7684" max="7684" width="17.875" style="52" customWidth="1"/>
    <col min="7685" max="7685" width="19.5" style="52" bestFit="1" customWidth="1"/>
    <col min="7686" max="7697" width="14.5" style="52" customWidth="1"/>
    <col min="7698" max="7700" width="14.25" style="52" bestFit="1" customWidth="1"/>
    <col min="7701" max="7701" width="9" style="52"/>
    <col min="7702" max="7709" width="0" style="52" hidden="1" customWidth="1"/>
    <col min="7710" max="7936" width="9" style="52"/>
    <col min="7937" max="7937" width="4.375" style="52" customWidth="1"/>
    <col min="7938" max="7938" width="4.5" style="52" bestFit="1" customWidth="1"/>
    <col min="7939" max="7939" width="27.25" style="52" customWidth="1"/>
    <col min="7940" max="7940" width="17.875" style="52" customWidth="1"/>
    <col min="7941" max="7941" width="19.5" style="52" bestFit="1" customWidth="1"/>
    <col min="7942" max="7953" width="14.5" style="52" customWidth="1"/>
    <col min="7954" max="7956" width="14.25" style="52" bestFit="1" customWidth="1"/>
    <col min="7957" max="7957" width="9" style="52"/>
    <col min="7958" max="7965" width="0" style="52" hidden="1" customWidth="1"/>
    <col min="7966" max="8192" width="9" style="52"/>
    <col min="8193" max="8193" width="4.375" style="52" customWidth="1"/>
    <col min="8194" max="8194" width="4.5" style="52" bestFit="1" customWidth="1"/>
    <col min="8195" max="8195" width="27.25" style="52" customWidth="1"/>
    <col min="8196" max="8196" width="17.875" style="52" customWidth="1"/>
    <col min="8197" max="8197" width="19.5" style="52" bestFit="1" customWidth="1"/>
    <col min="8198" max="8209" width="14.5" style="52" customWidth="1"/>
    <col min="8210" max="8212" width="14.25" style="52" bestFit="1" customWidth="1"/>
    <col min="8213" max="8213" width="9" style="52"/>
    <col min="8214" max="8221" width="0" style="52" hidden="1" customWidth="1"/>
    <col min="8222" max="8448" width="9" style="52"/>
    <col min="8449" max="8449" width="4.375" style="52" customWidth="1"/>
    <col min="8450" max="8450" width="4.5" style="52" bestFit="1" customWidth="1"/>
    <col min="8451" max="8451" width="27.25" style="52" customWidth="1"/>
    <col min="8452" max="8452" width="17.875" style="52" customWidth="1"/>
    <col min="8453" max="8453" width="19.5" style="52" bestFit="1" customWidth="1"/>
    <col min="8454" max="8465" width="14.5" style="52" customWidth="1"/>
    <col min="8466" max="8468" width="14.25" style="52" bestFit="1" customWidth="1"/>
    <col min="8469" max="8469" width="9" style="52"/>
    <col min="8470" max="8477" width="0" style="52" hidden="1" customWidth="1"/>
    <col min="8478" max="8704" width="9" style="52"/>
    <col min="8705" max="8705" width="4.375" style="52" customWidth="1"/>
    <col min="8706" max="8706" width="4.5" style="52" bestFit="1" customWidth="1"/>
    <col min="8707" max="8707" width="27.25" style="52" customWidth="1"/>
    <col min="8708" max="8708" width="17.875" style="52" customWidth="1"/>
    <col min="8709" max="8709" width="19.5" style="52" bestFit="1" customWidth="1"/>
    <col min="8710" max="8721" width="14.5" style="52" customWidth="1"/>
    <col min="8722" max="8724" width="14.25" style="52" bestFit="1" customWidth="1"/>
    <col min="8725" max="8725" width="9" style="52"/>
    <col min="8726" max="8733" width="0" style="52" hidden="1" customWidth="1"/>
    <col min="8734" max="8960" width="9" style="52"/>
    <col min="8961" max="8961" width="4.375" style="52" customWidth="1"/>
    <col min="8962" max="8962" width="4.5" style="52" bestFit="1" customWidth="1"/>
    <col min="8963" max="8963" width="27.25" style="52" customWidth="1"/>
    <col min="8964" max="8964" width="17.875" style="52" customWidth="1"/>
    <col min="8965" max="8965" width="19.5" style="52" bestFit="1" customWidth="1"/>
    <col min="8966" max="8977" width="14.5" style="52" customWidth="1"/>
    <col min="8978" max="8980" width="14.25" style="52" bestFit="1" customWidth="1"/>
    <col min="8981" max="8981" width="9" style="52"/>
    <col min="8982" max="8989" width="0" style="52" hidden="1" customWidth="1"/>
    <col min="8990" max="9216" width="9" style="52"/>
    <col min="9217" max="9217" width="4.375" style="52" customWidth="1"/>
    <col min="9218" max="9218" width="4.5" style="52" bestFit="1" customWidth="1"/>
    <col min="9219" max="9219" width="27.25" style="52" customWidth="1"/>
    <col min="9220" max="9220" width="17.875" style="52" customWidth="1"/>
    <col min="9221" max="9221" width="19.5" style="52" bestFit="1" customWidth="1"/>
    <col min="9222" max="9233" width="14.5" style="52" customWidth="1"/>
    <col min="9234" max="9236" width="14.25" style="52" bestFit="1" customWidth="1"/>
    <col min="9237" max="9237" width="9" style="52"/>
    <col min="9238" max="9245" width="0" style="52" hidden="1" customWidth="1"/>
    <col min="9246" max="9472" width="9" style="52"/>
    <col min="9473" max="9473" width="4.375" style="52" customWidth="1"/>
    <col min="9474" max="9474" width="4.5" style="52" bestFit="1" customWidth="1"/>
    <col min="9475" max="9475" width="27.25" style="52" customWidth="1"/>
    <col min="9476" max="9476" width="17.875" style="52" customWidth="1"/>
    <col min="9477" max="9477" width="19.5" style="52" bestFit="1" customWidth="1"/>
    <col min="9478" max="9489" width="14.5" style="52" customWidth="1"/>
    <col min="9490" max="9492" width="14.25" style="52" bestFit="1" customWidth="1"/>
    <col min="9493" max="9493" width="9" style="52"/>
    <col min="9494" max="9501" width="0" style="52" hidden="1" customWidth="1"/>
    <col min="9502" max="9728" width="9" style="52"/>
    <col min="9729" max="9729" width="4.375" style="52" customWidth="1"/>
    <col min="9730" max="9730" width="4.5" style="52" bestFit="1" customWidth="1"/>
    <col min="9731" max="9731" width="27.25" style="52" customWidth="1"/>
    <col min="9732" max="9732" width="17.875" style="52" customWidth="1"/>
    <col min="9733" max="9733" width="19.5" style="52" bestFit="1" customWidth="1"/>
    <col min="9734" max="9745" width="14.5" style="52" customWidth="1"/>
    <col min="9746" max="9748" width="14.25" style="52" bestFit="1" customWidth="1"/>
    <col min="9749" max="9749" width="9" style="52"/>
    <col min="9750" max="9757" width="0" style="52" hidden="1" customWidth="1"/>
    <col min="9758" max="9984" width="9" style="52"/>
    <col min="9985" max="9985" width="4.375" style="52" customWidth="1"/>
    <col min="9986" max="9986" width="4.5" style="52" bestFit="1" customWidth="1"/>
    <col min="9987" max="9987" width="27.25" style="52" customWidth="1"/>
    <col min="9988" max="9988" width="17.875" style="52" customWidth="1"/>
    <col min="9989" max="9989" width="19.5" style="52" bestFit="1" customWidth="1"/>
    <col min="9990" max="10001" width="14.5" style="52" customWidth="1"/>
    <col min="10002" max="10004" width="14.25" style="52" bestFit="1" customWidth="1"/>
    <col min="10005" max="10005" width="9" style="52"/>
    <col min="10006" max="10013" width="0" style="52" hidden="1" customWidth="1"/>
    <col min="10014" max="10240" width="9" style="52"/>
    <col min="10241" max="10241" width="4.375" style="52" customWidth="1"/>
    <col min="10242" max="10242" width="4.5" style="52" bestFit="1" customWidth="1"/>
    <col min="10243" max="10243" width="27.25" style="52" customWidth="1"/>
    <col min="10244" max="10244" width="17.875" style="52" customWidth="1"/>
    <col min="10245" max="10245" width="19.5" style="52" bestFit="1" customWidth="1"/>
    <col min="10246" max="10257" width="14.5" style="52" customWidth="1"/>
    <col min="10258" max="10260" width="14.25" style="52" bestFit="1" customWidth="1"/>
    <col min="10261" max="10261" width="9" style="52"/>
    <col min="10262" max="10269" width="0" style="52" hidden="1" customWidth="1"/>
    <col min="10270" max="10496" width="9" style="52"/>
    <col min="10497" max="10497" width="4.375" style="52" customWidth="1"/>
    <col min="10498" max="10498" width="4.5" style="52" bestFit="1" customWidth="1"/>
    <col min="10499" max="10499" width="27.25" style="52" customWidth="1"/>
    <col min="10500" max="10500" width="17.875" style="52" customWidth="1"/>
    <col min="10501" max="10501" width="19.5" style="52" bestFit="1" customWidth="1"/>
    <col min="10502" max="10513" width="14.5" style="52" customWidth="1"/>
    <col min="10514" max="10516" width="14.25" style="52" bestFit="1" customWidth="1"/>
    <col min="10517" max="10517" width="9" style="52"/>
    <col min="10518" max="10525" width="0" style="52" hidden="1" customWidth="1"/>
    <col min="10526" max="10752" width="9" style="52"/>
    <col min="10753" max="10753" width="4.375" style="52" customWidth="1"/>
    <col min="10754" max="10754" width="4.5" style="52" bestFit="1" customWidth="1"/>
    <col min="10755" max="10755" width="27.25" style="52" customWidth="1"/>
    <col min="10756" max="10756" width="17.875" style="52" customWidth="1"/>
    <col min="10757" max="10757" width="19.5" style="52" bestFit="1" customWidth="1"/>
    <col min="10758" max="10769" width="14.5" style="52" customWidth="1"/>
    <col min="10770" max="10772" width="14.25" style="52" bestFit="1" customWidth="1"/>
    <col min="10773" max="10773" width="9" style="52"/>
    <col min="10774" max="10781" width="0" style="52" hidden="1" customWidth="1"/>
    <col min="10782" max="11008" width="9" style="52"/>
    <col min="11009" max="11009" width="4.375" style="52" customWidth="1"/>
    <col min="11010" max="11010" width="4.5" style="52" bestFit="1" customWidth="1"/>
    <col min="11011" max="11011" width="27.25" style="52" customWidth="1"/>
    <col min="11012" max="11012" width="17.875" style="52" customWidth="1"/>
    <col min="11013" max="11013" width="19.5" style="52" bestFit="1" customWidth="1"/>
    <col min="11014" max="11025" width="14.5" style="52" customWidth="1"/>
    <col min="11026" max="11028" width="14.25" style="52" bestFit="1" customWidth="1"/>
    <col min="11029" max="11029" width="9" style="52"/>
    <col min="11030" max="11037" width="0" style="52" hidden="1" customWidth="1"/>
    <col min="11038" max="11264" width="9" style="52"/>
    <col min="11265" max="11265" width="4.375" style="52" customWidth="1"/>
    <col min="11266" max="11266" width="4.5" style="52" bestFit="1" customWidth="1"/>
    <col min="11267" max="11267" width="27.25" style="52" customWidth="1"/>
    <col min="11268" max="11268" width="17.875" style="52" customWidth="1"/>
    <col min="11269" max="11269" width="19.5" style="52" bestFit="1" customWidth="1"/>
    <col min="11270" max="11281" width="14.5" style="52" customWidth="1"/>
    <col min="11282" max="11284" width="14.25" style="52" bestFit="1" customWidth="1"/>
    <col min="11285" max="11285" width="9" style="52"/>
    <col min="11286" max="11293" width="0" style="52" hidden="1" customWidth="1"/>
    <col min="11294" max="11520" width="9" style="52"/>
    <col min="11521" max="11521" width="4.375" style="52" customWidth="1"/>
    <col min="11522" max="11522" width="4.5" style="52" bestFit="1" customWidth="1"/>
    <col min="11523" max="11523" width="27.25" style="52" customWidth="1"/>
    <col min="11524" max="11524" width="17.875" style="52" customWidth="1"/>
    <col min="11525" max="11525" width="19.5" style="52" bestFit="1" customWidth="1"/>
    <col min="11526" max="11537" width="14.5" style="52" customWidth="1"/>
    <col min="11538" max="11540" width="14.25" style="52" bestFit="1" customWidth="1"/>
    <col min="11541" max="11541" width="9" style="52"/>
    <col min="11542" max="11549" width="0" style="52" hidden="1" customWidth="1"/>
    <col min="11550" max="11776" width="9" style="52"/>
    <col min="11777" max="11777" width="4.375" style="52" customWidth="1"/>
    <col min="11778" max="11778" width="4.5" style="52" bestFit="1" customWidth="1"/>
    <col min="11779" max="11779" width="27.25" style="52" customWidth="1"/>
    <col min="11780" max="11780" width="17.875" style="52" customWidth="1"/>
    <col min="11781" max="11781" width="19.5" style="52" bestFit="1" customWidth="1"/>
    <col min="11782" max="11793" width="14.5" style="52" customWidth="1"/>
    <col min="11794" max="11796" width="14.25" style="52" bestFit="1" customWidth="1"/>
    <col min="11797" max="11797" width="9" style="52"/>
    <col min="11798" max="11805" width="0" style="52" hidden="1" customWidth="1"/>
    <col min="11806" max="12032" width="9" style="52"/>
    <col min="12033" max="12033" width="4.375" style="52" customWidth="1"/>
    <col min="12034" max="12034" width="4.5" style="52" bestFit="1" customWidth="1"/>
    <col min="12035" max="12035" width="27.25" style="52" customWidth="1"/>
    <col min="12036" max="12036" width="17.875" style="52" customWidth="1"/>
    <col min="12037" max="12037" width="19.5" style="52" bestFit="1" customWidth="1"/>
    <col min="12038" max="12049" width="14.5" style="52" customWidth="1"/>
    <col min="12050" max="12052" width="14.25" style="52" bestFit="1" customWidth="1"/>
    <col min="12053" max="12053" width="9" style="52"/>
    <col min="12054" max="12061" width="0" style="52" hidden="1" customWidth="1"/>
    <col min="12062" max="12288" width="9" style="52"/>
    <col min="12289" max="12289" width="4.375" style="52" customWidth="1"/>
    <col min="12290" max="12290" width="4.5" style="52" bestFit="1" customWidth="1"/>
    <col min="12291" max="12291" width="27.25" style="52" customWidth="1"/>
    <col min="12292" max="12292" width="17.875" style="52" customWidth="1"/>
    <col min="12293" max="12293" width="19.5" style="52" bestFit="1" customWidth="1"/>
    <col min="12294" max="12305" width="14.5" style="52" customWidth="1"/>
    <col min="12306" max="12308" width="14.25" style="52" bestFit="1" customWidth="1"/>
    <col min="12309" max="12309" width="9" style="52"/>
    <col min="12310" max="12317" width="0" style="52" hidden="1" customWidth="1"/>
    <col min="12318" max="12544" width="9" style="52"/>
    <col min="12545" max="12545" width="4.375" style="52" customWidth="1"/>
    <col min="12546" max="12546" width="4.5" style="52" bestFit="1" customWidth="1"/>
    <col min="12547" max="12547" width="27.25" style="52" customWidth="1"/>
    <col min="12548" max="12548" width="17.875" style="52" customWidth="1"/>
    <col min="12549" max="12549" width="19.5" style="52" bestFit="1" customWidth="1"/>
    <col min="12550" max="12561" width="14.5" style="52" customWidth="1"/>
    <col min="12562" max="12564" width="14.25" style="52" bestFit="1" customWidth="1"/>
    <col min="12565" max="12565" width="9" style="52"/>
    <col min="12566" max="12573" width="0" style="52" hidden="1" customWidth="1"/>
    <col min="12574" max="12800" width="9" style="52"/>
    <col min="12801" max="12801" width="4.375" style="52" customWidth="1"/>
    <col min="12802" max="12802" width="4.5" style="52" bestFit="1" customWidth="1"/>
    <col min="12803" max="12803" width="27.25" style="52" customWidth="1"/>
    <col min="12804" max="12804" width="17.875" style="52" customWidth="1"/>
    <col min="12805" max="12805" width="19.5" style="52" bestFit="1" customWidth="1"/>
    <col min="12806" max="12817" width="14.5" style="52" customWidth="1"/>
    <col min="12818" max="12820" width="14.25" style="52" bestFit="1" customWidth="1"/>
    <col min="12821" max="12821" width="9" style="52"/>
    <col min="12822" max="12829" width="0" style="52" hidden="1" customWidth="1"/>
    <col min="12830" max="13056" width="9" style="52"/>
    <col min="13057" max="13057" width="4.375" style="52" customWidth="1"/>
    <col min="13058" max="13058" width="4.5" style="52" bestFit="1" customWidth="1"/>
    <col min="13059" max="13059" width="27.25" style="52" customWidth="1"/>
    <col min="13060" max="13060" width="17.875" style="52" customWidth="1"/>
    <col min="13061" max="13061" width="19.5" style="52" bestFit="1" customWidth="1"/>
    <col min="13062" max="13073" width="14.5" style="52" customWidth="1"/>
    <col min="13074" max="13076" width="14.25" style="52" bestFit="1" customWidth="1"/>
    <col min="13077" max="13077" width="9" style="52"/>
    <col min="13078" max="13085" width="0" style="52" hidden="1" customWidth="1"/>
    <col min="13086" max="13312" width="9" style="52"/>
    <col min="13313" max="13313" width="4.375" style="52" customWidth="1"/>
    <col min="13314" max="13314" width="4.5" style="52" bestFit="1" customWidth="1"/>
    <col min="13315" max="13315" width="27.25" style="52" customWidth="1"/>
    <col min="13316" max="13316" width="17.875" style="52" customWidth="1"/>
    <col min="13317" max="13317" width="19.5" style="52" bestFit="1" customWidth="1"/>
    <col min="13318" max="13329" width="14.5" style="52" customWidth="1"/>
    <col min="13330" max="13332" width="14.25" style="52" bestFit="1" customWidth="1"/>
    <col min="13333" max="13333" width="9" style="52"/>
    <col min="13334" max="13341" width="0" style="52" hidden="1" customWidth="1"/>
    <col min="13342" max="13568" width="9" style="52"/>
    <col min="13569" max="13569" width="4.375" style="52" customWidth="1"/>
    <col min="13570" max="13570" width="4.5" style="52" bestFit="1" customWidth="1"/>
    <col min="13571" max="13571" width="27.25" style="52" customWidth="1"/>
    <col min="13572" max="13572" width="17.875" style="52" customWidth="1"/>
    <col min="13573" max="13573" width="19.5" style="52" bestFit="1" customWidth="1"/>
    <col min="13574" max="13585" width="14.5" style="52" customWidth="1"/>
    <col min="13586" max="13588" width="14.25" style="52" bestFit="1" customWidth="1"/>
    <col min="13589" max="13589" width="9" style="52"/>
    <col min="13590" max="13597" width="0" style="52" hidden="1" customWidth="1"/>
    <col min="13598" max="13824" width="9" style="52"/>
    <col min="13825" max="13825" width="4.375" style="52" customWidth="1"/>
    <col min="13826" max="13826" width="4.5" style="52" bestFit="1" customWidth="1"/>
    <col min="13827" max="13827" width="27.25" style="52" customWidth="1"/>
    <col min="13828" max="13828" width="17.875" style="52" customWidth="1"/>
    <col min="13829" max="13829" width="19.5" style="52" bestFit="1" customWidth="1"/>
    <col min="13830" max="13841" width="14.5" style="52" customWidth="1"/>
    <col min="13842" max="13844" width="14.25" style="52" bestFit="1" customWidth="1"/>
    <col min="13845" max="13845" width="9" style="52"/>
    <col min="13846" max="13853" width="0" style="52" hidden="1" customWidth="1"/>
    <col min="13854" max="14080" width="9" style="52"/>
    <col min="14081" max="14081" width="4.375" style="52" customWidth="1"/>
    <col min="14082" max="14082" width="4.5" style="52" bestFit="1" customWidth="1"/>
    <col min="14083" max="14083" width="27.25" style="52" customWidth="1"/>
    <col min="14084" max="14084" width="17.875" style="52" customWidth="1"/>
    <col min="14085" max="14085" width="19.5" style="52" bestFit="1" customWidth="1"/>
    <col min="14086" max="14097" width="14.5" style="52" customWidth="1"/>
    <col min="14098" max="14100" width="14.25" style="52" bestFit="1" customWidth="1"/>
    <col min="14101" max="14101" width="9" style="52"/>
    <col min="14102" max="14109" width="0" style="52" hidden="1" customWidth="1"/>
    <col min="14110" max="14336" width="9" style="52"/>
    <col min="14337" max="14337" width="4.375" style="52" customWidth="1"/>
    <col min="14338" max="14338" width="4.5" style="52" bestFit="1" customWidth="1"/>
    <col min="14339" max="14339" width="27.25" style="52" customWidth="1"/>
    <col min="14340" max="14340" width="17.875" style="52" customWidth="1"/>
    <col min="14341" max="14341" width="19.5" style="52" bestFit="1" customWidth="1"/>
    <col min="14342" max="14353" width="14.5" style="52" customWidth="1"/>
    <col min="14354" max="14356" width="14.25" style="52" bestFit="1" customWidth="1"/>
    <col min="14357" max="14357" width="9" style="52"/>
    <col min="14358" max="14365" width="0" style="52" hidden="1" customWidth="1"/>
    <col min="14366" max="14592" width="9" style="52"/>
    <col min="14593" max="14593" width="4.375" style="52" customWidth="1"/>
    <col min="14594" max="14594" width="4.5" style="52" bestFit="1" customWidth="1"/>
    <col min="14595" max="14595" width="27.25" style="52" customWidth="1"/>
    <col min="14596" max="14596" width="17.875" style="52" customWidth="1"/>
    <col min="14597" max="14597" width="19.5" style="52" bestFit="1" customWidth="1"/>
    <col min="14598" max="14609" width="14.5" style="52" customWidth="1"/>
    <col min="14610" max="14612" width="14.25" style="52" bestFit="1" customWidth="1"/>
    <col min="14613" max="14613" width="9" style="52"/>
    <col min="14614" max="14621" width="0" style="52" hidden="1" customWidth="1"/>
    <col min="14622" max="14848" width="9" style="52"/>
    <col min="14849" max="14849" width="4.375" style="52" customWidth="1"/>
    <col min="14850" max="14850" width="4.5" style="52" bestFit="1" customWidth="1"/>
    <col min="14851" max="14851" width="27.25" style="52" customWidth="1"/>
    <col min="14852" max="14852" width="17.875" style="52" customWidth="1"/>
    <col min="14853" max="14853" width="19.5" style="52" bestFit="1" customWidth="1"/>
    <col min="14854" max="14865" width="14.5" style="52" customWidth="1"/>
    <col min="14866" max="14868" width="14.25" style="52" bestFit="1" customWidth="1"/>
    <col min="14869" max="14869" width="9" style="52"/>
    <col min="14870" max="14877" width="0" style="52" hidden="1" customWidth="1"/>
    <col min="14878" max="15104" width="9" style="52"/>
    <col min="15105" max="15105" width="4.375" style="52" customWidth="1"/>
    <col min="15106" max="15106" width="4.5" style="52" bestFit="1" customWidth="1"/>
    <col min="15107" max="15107" width="27.25" style="52" customWidth="1"/>
    <col min="15108" max="15108" width="17.875" style="52" customWidth="1"/>
    <col min="15109" max="15109" width="19.5" style="52" bestFit="1" customWidth="1"/>
    <col min="15110" max="15121" width="14.5" style="52" customWidth="1"/>
    <col min="15122" max="15124" width="14.25" style="52" bestFit="1" customWidth="1"/>
    <col min="15125" max="15125" width="9" style="52"/>
    <col min="15126" max="15133" width="0" style="52" hidden="1" customWidth="1"/>
    <col min="15134" max="15360" width="9" style="52"/>
    <col min="15361" max="15361" width="4.375" style="52" customWidth="1"/>
    <col min="15362" max="15362" width="4.5" style="52" bestFit="1" customWidth="1"/>
    <col min="15363" max="15363" width="27.25" style="52" customWidth="1"/>
    <col min="15364" max="15364" width="17.875" style="52" customWidth="1"/>
    <col min="15365" max="15365" width="19.5" style="52" bestFit="1" customWidth="1"/>
    <col min="15366" max="15377" width="14.5" style="52" customWidth="1"/>
    <col min="15378" max="15380" width="14.25" style="52" bestFit="1" customWidth="1"/>
    <col min="15381" max="15381" width="9" style="52"/>
    <col min="15382" max="15389" width="0" style="52" hidden="1" customWidth="1"/>
    <col min="15390" max="15616" width="9" style="52"/>
    <col min="15617" max="15617" width="4.375" style="52" customWidth="1"/>
    <col min="15618" max="15618" width="4.5" style="52" bestFit="1" customWidth="1"/>
    <col min="15619" max="15619" width="27.25" style="52" customWidth="1"/>
    <col min="15620" max="15620" width="17.875" style="52" customWidth="1"/>
    <col min="15621" max="15621" width="19.5" style="52" bestFit="1" customWidth="1"/>
    <col min="15622" max="15633" width="14.5" style="52" customWidth="1"/>
    <col min="15634" max="15636" width="14.25" style="52" bestFit="1" customWidth="1"/>
    <col min="15637" max="15637" width="9" style="52"/>
    <col min="15638" max="15645" width="0" style="52" hidden="1" customWidth="1"/>
    <col min="15646" max="15872" width="9" style="52"/>
    <col min="15873" max="15873" width="4.375" style="52" customWidth="1"/>
    <col min="15874" max="15874" width="4.5" style="52" bestFit="1" customWidth="1"/>
    <col min="15875" max="15875" width="27.25" style="52" customWidth="1"/>
    <col min="15876" max="15876" width="17.875" style="52" customWidth="1"/>
    <col min="15877" max="15877" width="19.5" style="52" bestFit="1" customWidth="1"/>
    <col min="15878" max="15889" width="14.5" style="52" customWidth="1"/>
    <col min="15890" max="15892" width="14.25" style="52" bestFit="1" customWidth="1"/>
    <col min="15893" max="15893" width="9" style="52"/>
    <col min="15894" max="15901" width="0" style="52" hidden="1" customWidth="1"/>
    <col min="15902" max="16128" width="9" style="52"/>
    <col min="16129" max="16129" width="4.375" style="52" customWidth="1"/>
    <col min="16130" max="16130" width="4.5" style="52" bestFit="1" customWidth="1"/>
    <col min="16131" max="16131" width="27.25" style="52" customWidth="1"/>
    <col min="16132" max="16132" width="17.875" style="52" customWidth="1"/>
    <col min="16133" max="16133" width="19.5" style="52" bestFit="1" customWidth="1"/>
    <col min="16134" max="16145" width="14.5" style="52" customWidth="1"/>
    <col min="16146" max="16148" width="14.25" style="52" bestFit="1" customWidth="1"/>
    <col min="16149" max="16149" width="9" style="52"/>
    <col min="16150" max="16157" width="0" style="52" hidden="1" customWidth="1"/>
    <col min="16158" max="16384" width="9" style="52"/>
  </cols>
  <sheetData>
    <row r="1" spans="1:29" ht="28.5" customHeight="1" thickBot="1" x14ac:dyDescent="0.35">
      <c r="B1" s="47" t="s">
        <v>252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9" x14ac:dyDescent="0.15">
      <c r="B2" s="53" t="s">
        <v>0</v>
      </c>
      <c r="C2" s="54"/>
      <c r="D2" s="54" t="s">
        <v>1</v>
      </c>
      <c r="E2" s="55" t="s">
        <v>2</v>
      </c>
      <c r="F2" s="48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  <c r="P2" s="45" t="s">
        <v>13</v>
      </c>
      <c r="Q2" s="43" t="s">
        <v>14</v>
      </c>
      <c r="R2" s="43" t="s">
        <v>15</v>
      </c>
      <c r="S2" s="43" t="s">
        <v>16</v>
      </c>
      <c r="T2" s="50" t="s">
        <v>17</v>
      </c>
    </row>
    <row r="3" spans="1:29" x14ac:dyDescent="0.15">
      <c r="B3" s="56"/>
      <c r="C3" s="57"/>
      <c r="D3" s="57"/>
      <c r="E3" s="58"/>
      <c r="F3" s="49"/>
      <c r="G3" s="46"/>
      <c r="H3" s="46"/>
      <c r="I3" s="46"/>
      <c r="J3" s="46"/>
      <c r="K3" s="46"/>
      <c r="L3" s="46"/>
      <c r="M3" s="46"/>
      <c r="N3" s="46"/>
      <c r="O3" s="46"/>
      <c r="P3" s="46"/>
      <c r="Q3" s="44"/>
      <c r="R3" s="44"/>
      <c r="S3" s="44"/>
      <c r="T3" s="51"/>
    </row>
    <row r="4" spans="1:29" x14ac:dyDescent="0.15">
      <c r="B4" s="59" t="s">
        <v>18</v>
      </c>
      <c r="C4" s="60"/>
      <c r="D4" s="61" t="s">
        <v>161</v>
      </c>
      <c r="E4" s="62" t="s">
        <v>161</v>
      </c>
      <c r="F4" s="63">
        <v>44671</v>
      </c>
      <c r="G4" s="64">
        <v>44699</v>
      </c>
      <c r="H4" s="64">
        <v>44727</v>
      </c>
      <c r="I4" s="64">
        <v>44756</v>
      </c>
      <c r="J4" s="64">
        <v>44790</v>
      </c>
      <c r="K4" s="64">
        <v>44825</v>
      </c>
      <c r="L4" s="64">
        <v>44853</v>
      </c>
      <c r="M4" s="64">
        <v>44881</v>
      </c>
      <c r="N4" s="64">
        <v>44916</v>
      </c>
      <c r="O4" s="64">
        <v>44944</v>
      </c>
      <c r="P4" s="64">
        <v>44972</v>
      </c>
      <c r="Q4" s="65">
        <v>44993</v>
      </c>
      <c r="R4" s="168"/>
      <c r="S4" s="168"/>
      <c r="T4" s="67"/>
    </row>
    <row r="5" spans="1:29" x14ac:dyDescent="0.15">
      <c r="B5" s="59" t="s">
        <v>20</v>
      </c>
      <c r="C5" s="60"/>
      <c r="D5" s="61" t="s">
        <v>161</v>
      </c>
      <c r="E5" s="62" t="s">
        <v>161</v>
      </c>
      <c r="F5" s="68">
        <v>14</v>
      </c>
      <c r="G5" s="69">
        <v>15</v>
      </c>
      <c r="H5" s="69">
        <v>18.5</v>
      </c>
      <c r="I5" s="69">
        <v>23.5</v>
      </c>
      <c r="J5" s="69">
        <v>25.5</v>
      </c>
      <c r="K5" s="69">
        <v>22</v>
      </c>
      <c r="L5" s="69">
        <v>17</v>
      </c>
      <c r="M5" s="69">
        <v>13.5</v>
      </c>
      <c r="N5" s="69">
        <v>6.5</v>
      </c>
      <c r="O5" s="69">
        <v>6.5</v>
      </c>
      <c r="P5" s="69">
        <v>6</v>
      </c>
      <c r="Q5" s="70">
        <v>8.5</v>
      </c>
      <c r="R5" s="169">
        <f>MIN(F5:Q5)</f>
        <v>6</v>
      </c>
      <c r="S5" s="169">
        <f>MAX(F5:Q5)</f>
        <v>25.5</v>
      </c>
      <c r="T5" s="72">
        <f>AVERAGE(F5:Q5)</f>
        <v>14.708333333333334</v>
      </c>
    </row>
    <row r="6" spans="1:29" ht="14.25" thickBot="1" x14ac:dyDescent="0.2">
      <c r="B6" s="73" t="s">
        <v>21</v>
      </c>
      <c r="C6" s="74"/>
      <c r="D6" s="75" t="s">
        <v>160</v>
      </c>
      <c r="E6" s="76" t="s">
        <v>160</v>
      </c>
      <c r="F6" s="77">
        <v>20</v>
      </c>
      <c r="G6" s="78">
        <v>22.5</v>
      </c>
      <c r="H6" s="78">
        <v>18</v>
      </c>
      <c r="I6" s="78">
        <v>23</v>
      </c>
      <c r="J6" s="78">
        <v>24.5</v>
      </c>
      <c r="K6" s="78">
        <v>20</v>
      </c>
      <c r="L6" s="78">
        <v>15</v>
      </c>
      <c r="M6" s="78">
        <v>7.5</v>
      </c>
      <c r="N6" s="78">
        <v>2</v>
      </c>
      <c r="O6" s="78">
        <v>5.5</v>
      </c>
      <c r="P6" s="78">
        <v>1</v>
      </c>
      <c r="Q6" s="79">
        <v>10</v>
      </c>
      <c r="R6" s="80">
        <f>MIN(F6:Q6)</f>
        <v>1</v>
      </c>
      <c r="S6" s="81">
        <f>MAX(F6:Q6)</f>
        <v>24.5</v>
      </c>
      <c r="T6" s="81">
        <f>AVERAGE(F6:Q6)</f>
        <v>14.083333333333334</v>
      </c>
    </row>
    <row r="7" spans="1:29" ht="14.25" thickTop="1" x14ac:dyDescent="0.15">
      <c r="A7" s="82"/>
      <c r="B7" s="83">
        <v>1</v>
      </c>
      <c r="C7" s="84" t="s">
        <v>22</v>
      </c>
      <c r="D7" s="1" t="s">
        <v>23</v>
      </c>
      <c r="E7" s="85" t="s">
        <v>24</v>
      </c>
      <c r="F7" s="86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8">
        <v>0</v>
      </c>
      <c r="M7" s="87">
        <v>0</v>
      </c>
      <c r="N7" s="87">
        <v>0</v>
      </c>
      <c r="O7" s="87">
        <v>0</v>
      </c>
      <c r="P7" s="87">
        <v>0</v>
      </c>
      <c r="Q7" s="89">
        <v>0</v>
      </c>
      <c r="R7" s="90">
        <f>IF(U7=1,"",IF(W7&gt;0,V7,IF(Y7&gt;0,Z7,"")))</f>
        <v>0</v>
      </c>
      <c r="S7" s="91">
        <f t="shared" ref="S7:S58" si="0">IF(U7=1,"",IF(X7=12,"",IF(W7+X7=12,V7,AA7)))</f>
        <v>0</v>
      </c>
      <c r="T7" s="92">
        <f t="shared" ref="T7:T58" si="1">IF(R66&gt;AC7,R66,V7)</f>
        <v>0</v>
      </c>
      <c r="V7" s="52">
        <v>0</v>
      </c>
      <c r="W7" s="52">
        <f t="shared" ref="W7:W58" si="2">COUNTIF(F7:Q7,V7)</f>
        <v>12</v>
      </c>
      <c r="X7" s="52">
        <f t="shared" ref="X7:X58" si="3">COUNTIF(F7:Q7,"")</f>
        <v>0</v>
      </c>
      <c r="Y7" s="52">
        <f t="shared" ref="Y7:Y58" si="4">12-(W7+X7)</f>
        <v>0</v>
      </c>
      <c r="Z7" s="52">
        <f t="shared" ref="Z7:Z58" si="5">MIN(F7:Q7)</f>
        <v>0</v>
      </c>
      <c r="AA7" s="52">
        <f t="shared" ref="AA7:AA58" si="6">MAX(F7:Q7)</f>
        <v>0</v>
      </c>
      <c r="AC7" s="52">
        <v>0</v>
      </c>
    </row>
    <row r="8" spans="1:29" x14ac:dyDescent="0.15">
      <c r="A8" s="82"/>
      <c r="B8" s="93">
        <v>2</v>
      </c>
      <c r="C8" s="94" t="s">
        <v>25</v>
      </c>
      <c r="D8" s="2" t="s">
        <v>26</v>
      </c>
      <c r="E8" s="95" t="s">
        <v>27</v>
      </c>
      <c r="F8" s="96" t="s">
        <v>244</v>
      </c>
      <c r="G8" s="97" t="s">
        <v>244</v>
      </c>
      <c r="H8" s="97" t="s">
        <v>244</v>
      </c>
      <c r="I8" s="97" t="s">
        <v>244</v>
      </c>
      <c r="J8" s="97" t="s">
        <v>244</v>
      </c>
      <c r="K8" s="97" t="s">
        <v>244</v>
      </c>
      <c r="L8" s="97" t="s">
        <v>244</v>
      </c>
      <c r="M8" s="97" t="s">
        <v>244</v>
      </c>
      <c r="N8" s="97" t="s">
        <v>244</v>
      </c>
      <c r="O8" s="97" t="s">
        <v>244</v>
      </c>
      <c r="P8" s="97" t="s">
        <v>244</v>
      </c>
      <c r="Q8" s="98" t="s">
        <v>244</v>
      </c>
      <c r="R8" s="99" t="str">
        <f t="shared" ref="R8:R58" si="7">IF(U8=1,"",IF(W8&gt;0,V8,IF(Y8&gt;0,Z8,"")))</f>
        <v>不検出</v>
      </c>
      <c r="S8" s="100" t="str">
        <f t="shared" si="0"/>
        <v>不検出</v>
      </c>
      <c r="T8" s="101"/>
      <c r="V8" s="52" t="s">
        <v>28</v>
      </c>
      <c r="W8" s="52">
        <f t="shared" si="2"/>
        <v>12</v>
      </c>
      <c r="X8" s="52">
        <f t="shared" si="3"/>
        <v>0</v>
      </c>
      <c r="Y8" s="52">
        <f t="shared" si="4"/>
        <v>0</v>
      </c>
      <c r="Z8" s="52">
        <f t="shared" si="5"/>
        <v>0</v>
      </c>
      <c r="AA8" s="52">
        <f t="shared" si="6"/>
        <v>0</v>
      </c>
      <c r="AC8" s="52" t="s">
        <v>28</v>
      </c>
    </row>
    <row r="9" spans="1:29" x14ac:dyDescent="0.15">
      <c r="A9" s="82"/>
      <c r="B9" s="93">
        <v>3</v>
      </c>
      <c r="C9" s="102" t="s">
        <v>29</v>
      </c>
      <c r="D9" s="3" t="s">
        <v>30</v>
      </c>
      <c r="E9" s="103" t="s">
        <v>31</v>
      </c>
      <c r="F9" s="104"/>
      <c r="G9" s="105"/>
      <c r="H9" s="105" t="s">
        <v>32</v>
      </c>
      <c r="I9" s="105"/>
      <c r="J9" s="105"/>
      <c r="K9" s="105" t="s">
        <v>32</v>
      </c>
      <c r="L9" s="105"/>
      <c r="M9" s="105"/>
      <c r="N9" s="105" t="s">
        <v>32</v>
      </c>
      <c r="O9" s="105"/>
      <c r="P9" s="105"/>
      <c r="Q9" s="106" t="s">
        <v>32</v>
      </c>
      <c r="R9" s="107" t="str">
        <f t="shared" si="7"/>
        <v>0.0003未満</v>
      </c>
      <c r="S9" s="108" t="str">
        <f t="shared" si="0"/>
        <v>0.0003未満</v>
      </c>
      <c r="T9" s="109" t="str">
        <f t="shared" si="1"/>
        <v>0.0003未満</v>
      </c>
      <c r="V9" s="52" t="s">
        <v>32</v>
      </c>
      <c r="W9" s="52">
        <f t="shared" si="2"/>
        <v>4</v>
      </c>
      <c r="X9" s="52">
        <f t="shared" si="3"/>
        <v>8</v>
      </c>
      <c r="Y9" s="52">
        <f t="shared" si="4"/>
        <v>0</v>
      </c>
      <c r="Z9" s="52">
        <f t="shared" si="5"/>
        <v>0</v>
      </c>
      <c r="AA9" s="52">
        <f t="shared" si="6"/>
        <v>0</v>
      </c>
      <c r="AC9" s="52">
        <v>2.9999999999999997E-4</v>
      </c>
    </row>
    <row r="10" spans="1:29" x14ac:dyDescent="0.15">
      <c r="A10" s="82"/>
      <c r="B10" s="93">
        <v>4</v>
      </c>
      <c r="C10" s="94" t="s">
        <v>33</v>
      </c>
      <c r="D10" s="2" t="s">
        <v>34</v>
      </c>
      <c r="E10" s="95" t="s">
        <v>35</v>
      </c>
      <c r="F10" s="110"/>
      <c r="G10" s="111"/>
      <c r="H10" s="111" t="s">
        <v>36</v>
      </c>
      <c r="I10" s="111"/>
      <c r="J10" s="111"/>
      <c r="K10" s="111" t="s">
        <v>36</v>
      </c>
      <c r="L10" s="111"/>
      <c r="M10" s="111"/>
      <c r="N10" s="111" t="s">
        <v>36</v>
      </c>
      <c r="O10" s="111"/>
      <c r="P10" s="111"/>
      <c r="Q10" s="112" t="s">
        <v>36</v>
      </c>
      <c r="R10" s="113" t="str">
        <f t="shared" si="7"/>
        <v>0.00005未満</v>
      </c>
      <c r="S10" s="114" t="str">
        <f t="shared" si="0"/>
        <v>0.00005未満</v>
      </c>
      <c r="T10" s="115" t="str">
        <f t="shared" si="1"/>
        <v>0.00005未満</v>
      </c>
      <c r="V10" s="52" t="s">
        <v>36</v>
      </c>
      <c r="W10" s="52">
        <f t="shared" si="2"/>
        <v>4</v>
      </c>
      <c r="X10" s="52">
        <f t="shared" si="3"/>
        <v>8</v>
      </c>
      <c r="Y10" s="52">
        <f t="shared" si="4"/>
        <v>0</v>
      </c>
      <c r="Z10" s="52">
        <f t="shared" si="5"/>
        <v>0</v>
      </c>
      <c r="AA10" s="52">
        <f t="shared" si="6"/>
        <v>0</v>
      </c>
      <c r="AC10" s="52">
        <v>5.0000000000000002E-5</v>
      </c>
    </row>
    <row r="11" spans="1:29" x14ac:dyDescent="0.15">
      <c r="A11" s="82"/>
      <c r="B11" s="93">
        <v>5</v>
      </c>
      <c r="C11" s="102" t="s">
        <v>37</v>
      </c>
      <c r="D11" s="3" t="s">
        <v>38</v>
      </c>
      <c r="E11" s="103" t="s">
        <v>39</v>
      </c>
      <c r="F11" s="116"/>
      <c r="G11" s="117"/>
      <c r="H11" s="117" t="s">
        <v>40</v>
      </c>
      <c r="I11" s="117"/>
      <c r="J11" s="117"/>
      <c r="K11" s="117" t="s">
        <v>40</v>
      </c>
      <c r="L11" s="117"/>
      <c r="M11" s="117"/>
      <c r="N11" s="117" t="s">
        <v>40</v>
      </c>
      <c r="O11" s="117"/>
      <c r="P11" s="117"/>
      <c r="Q11" s="118" t="s">
        <v>40</v>
      </c>
      <c r="R11" s="119" t="str">
        <f t="shared" si="7"/>
        <v>0.001未満</v>
      </c>
      <c r="S11" s="120" t="str">
        <f t="shared" si="0"/>
        <v>0.001未満</v>
      </c>
      <c r="T11" s="121" t="str">
        <f t="shared" si="1"/>
        <v>0.001未満</v>
      </c>
      <c r="V11" s="52" t="s">
        <v>40</v>
      </c>
      <c r="W11" s="52">
        <f t="shared" si="2"/>
        <v>4</v>
      </c>
      <c r="X11" s="52">
        <f t="shared" si="3"/>
        <v>8</v>
      </c>
      <c r="Y11" s="52">
        <f t="shared" si="4"/>
        <v>0</v>
      </c>
      <c r="Z11" s="52">
        <f t="shared" si="5"/>
        <v>0</v>
      </c>
      <c r="AA11" s="52">
        <f t="shared" si="6"/>
        <v>0</v>
      </c>
      <c r="AC11" s="52">
        <v>1E-3</v>
      </c>
    </row>
    <row r="12" spans="1:29" x14ac:dyDescent="0.15">
      <c r="A12" s="82"/>
      <c r="B12" s="93">
        <v>6</v>
      </c>
      <c r="C12" s="94" t="s">
        <v>41</v>
      </c>
      <c r="D12" s="2" t="s">
        <v>38</v>
      </c>
      <c r="E12" s="95" t="s">
        <v>39</v>
      </c>
      <c r="F12" s="116"/>
      <c r="G12" s="117"/>
      <c r="H12" s="117" t="s">
        <v>40</v>
      </c>
      <c r="I12" s="117"/>
      <c r="J12" s="117"/>
      <c r="K12" s="117" t="s">
        <v>40</v>
      </c>
      <c r="L12" s="117"/>
      <c r="M12" s="117"/>
      <c r="N12" s="117" t="s">
        <v>40</v>
      </c>
      <c r="O12" s="117"/>
      <c r="P12" s="117"/>
      <c r="Q12" s="118" t="s">
        <v>40</v>
      </c>
      <c r="R12" s="119" t="str">
        <f t="shared" si="7"/>
        <v>0.001未満</v>
      </c>
      <c r="S12" s="120" t="str">
        <f t="shared" si="0"/>
        <v>0.001未満</v>
      </c>
      <c r="T12" s="121" t="str">
        <f t="shared" si="1"/>
        <v>0.001未満</v>
      </c>
      <c r="V12" s="52" t="s">
        <v>40</v>
      </c>
      <c r="W12" s="52">
        <f t="shared" si="2"/>
        <v>4</v>
      </c>
      <c r="X12" s="52">
        <f t="shared" si="3"/>
        <v>8</v>
      </c>
      <c r="Y12" s="52">
        <f t="shared" si="4"/>
        <v>0</v>
      </c>
      <c r="Z12" s="52">
        <f t="shared" si="5"/>
        <v>0</v>
      </c>
      <c r="AA12" s="52">
        <f t="shared" si="6"/>
        <v>0</v>
      </c>
      <c r="AC12" s="52">
        <v>1E-3</v>
      </c>
    </row>
    <row r="13" spans="1:29" x14ac:dyDescent="0.15">
      <c r="A13" s="82"/>
      <c r="B13" s="93">
        <v>7</v>
      </c>
      <c r="C13" s="102" t="s">
        <v>42</v>
      </c>
      <c r="D13" s="3" t="s">
        <v>38</v>
      </c>
      <c r="E13" s="103" t="s">
        <v>39</v>
      </c>
      <c r="F13" s="116"/>
      <c r="G13" s="117"/>
      <c r="H13" s="117" t="s">
        <v>40</v>
      </c>
      <c r="I13" s="117"/>
      <c r="J13" s="117"/>
      <c r="K13" s="117" t="s">
        <v>40</v>
      </c>
      <c r="L13" s="117"/>
      <c r="M13" s="117"/>
      <c r="N13" s="117" t="s">
        <v>40</v>
      </c>
      <c r="O13" s="117"/>
      <c r="P13" s="117"/>
      <c r="Q13" s="118" t="s">
        <v>40</v>
      </c>
      <c r="R13" s="119" t="str">
        <f t="shared" si="7"/>
        <v>0.001未満</v>
      </c>
      <c r="S13" s="120" t="str">
        <f t="shared" si="0"/>
        <v>0.001未満</v>
      </c>
      <c r="T13" s="121" t="str">
        <f t="shared" si="1"/>
        <v>0.001未満</v>
      </c>
      <c r="V13" s="52" t="s">
        <v>40</v>
      </c>
      <c r="W13" s="52">
        <f t="shared" si="2"/>
        <v>4</v>
      </c>
      <c r="X13" s="52">
        <f t="shared" si="3"/>
        <v>8</v>
      </c>
      <c r="Y13" s="52">
        <f t="shared" si="4"/>
        <v>0</v>
      </c>
      <c r="Z13" s="52">
        <f t="shared" si="5"/>
        <v>0</v>
      </c>
      <c r="AA13" s="52">
        <f t="shared" si="6"/>
        <v>0</v>
      </c>
      <c r="AC13" s="52">
        <v>1E-3</v>
      </c>
    </row>
    <row r="14" spans="1:29" x14ac:dyDescent="0.15">
      <c r="A14" s="82"/>
      <c r="B14" s="93">
        <v>8</v>
      </c>
      <c r="C14" s="94" t="s">
        <v>43</v>
      </c>
      <c r="D14" s="2" t="s">
        <v>44</v>
      </c>
      <c r="E14" s="95" t="s">
        <v>45</v>
      </c>
      <c r="F14" s="116"/>
      <c r="G14" s="117"/>
      <c r="H14" s="117" t="s">
        <v>46</v>
      </c>
      <c r="I14" s="117"/>
      <c r="J14" s="117"/>
      <c r="K14" s="117" t="s">
        <v>46</v>
      </c>
      <c r="L14" s="117"/>
      <c r="M14" s="117"/>
      <c r="N14" s="117" t="s">
        <v>46</v>
      </c>
      <c r="O14" s="117"/>
      <c r="P14" s="117"/>
      <c r="Q14" s="118" t="s">
        <v>46</v>
      </c>
      <c r="R14" s="119" t="str">
        <f t="shared" si="7"/>
        <v>0.002未満</v>
      </c>
      <c r="S14" s="120" t="str">
        <f t="shared" si="0"/>
        <v>0.002未満</v>
      </c>
      <c r="T14" s="121" t="str">
        <f t="shared" si="1"/>
        <v>0.002未満</v>
      </c>
      <c r="V14" s="122" t="s">
        <v>162</v>
      </c>
      <c r="W14" s="52">
        <f t="shared" si="2"/>
        <v>4</v>
      </c>
      <c r="X14" s="52">
        <f t="shared" si="3"/>
        <v>8</v>
      </c>
      <c r="Y14" s="52">
        <f t="shared" si="4"/>
        <v>0</v>
      </c>
      <c r="Z14" s="52">
        <f t="shared" si="5"/>
        <v>0</v>
      </c>
      <c r="AA14" s="52">
        <f t="shared" si="6"/>
        <v>0</v>
      </c>
      <c r="AC14" s="122">
        <v>2E-3</v>
      </c>
    </row>
    <row r="15" spans="1:29" x14ac:dyDescent="0.15">
      <c r="A15" s="82"/>
      <c r="B15" s="93">
        <v>9</v>
      </c>
      <c r="C15" s="102" t="s">
        <v>48</v>
      </c>
      <c r="D15" s="3" t="s">
        <v>49</v>
      </c>
      <c r="E15" s="103" t="s">
        <v>50</v>
      </c>
      <c r="F15" s="116"/>
      <c r="G15" s="117"/>
      <c r="H15" s="117" t="s">
        <v>247</v>
      </c>
      <c r="I15" s="117"/>
      <c r="J15" s="117"/>
      <c r="K15" s="117" t="s">
        <v>247</v>
      </c>
      <c r="L15" s="117"/>
      <c r="M15" s="117"/>
      <c r="N15" s="117" t="s">
        <v>247</v>
      </c>
      <c r="O15" s="117"/>
      <c r="P15" s="117"/>
      <c r="Q15" s="118" t="s">
        <v>247</v>
      </c>
      <c r="R15" s="119" t="str">
        <f t="shared" si="7"/>
        <v>0.004未満</v>
      </c>
      <c r="S15" s="120" t="str">
        <f t="shared" si="0"/>
        <v>0.004未満</v>
      </c>
      <c r="T15" s="121" t="str">
        <f t="shared" si="1"/>
        <v>0.004未満</v>
      </c>
      <c r="V15" s="52" t="s">
        <v>163</v>
      </c>
      <c r="W15" s="52">
        <f t="shared" si="2"/>
        <v>4</v>
      </c>
      <c r="X15" s="52">
        <f t="shared" si="3"/>
        <v>8</v>
      </c>
      <c r="Y15" s="52">
        <f t="shared" si="4"/>
        <v>0</v>
      </c>
      <c r="Z15" s="52">
        <f t="shared" si="5"/>
        <v>0</v>
      </c>
      <c r="AA15" s="52">
        <f t="shared" si="6"/>
        <v>0</v>
      </c>
      <c r="AC15" s="52">
        <v>4.0000000000000001E-3</v>
      </c>
    </row>
    <row r="16" spans="1:29" x14ac:dyDescent="0.15">
      <c r="A16" s="82"/>
      <c r="B16" s="93">
        <v>10</v>
      </c>
      <c r="C16" s="102" t="s">
        <v>52</v>
      </c>
      <c r="D16" s="3" t="s">
        <v>38</v>
      </c>
      <c r="E16" s="103" t="s">
        <v>39</v>
      </c>
      <c r="F16" s="116"/>
      <c r="G16" s="117"/>
      <c r="H16" s="117" t="s">
        <v>40</v>
      </c>
      <c r="I16" s="117"/>
      <c r="J16" s="117"/>
      <c r="K16" s="117" t="s">
        <v>40</v>
      </c>
      <c r="L16" s="117"/>
      <c r="M16" s="117"/>
      <c r="N16" s="117" t="s">
        <v>40</v>
      </c>
      <c r="O16" s="117"/>
      <c r="P16" s="117"/>
      <c r="Q16" s="118" t="s">
        <v>40</v>
      </c>
      <c r="R16" s="119" t="str">
        <f t="shared" si="7"/>
        <v>0.001未満</v>
      </c>
      <c r="S16" s="120" t="str">
        <f t="shared" si="0"/>
        <v>0.001未満</v>
      </c>
      <c r="T16" s="121" t="str">
        <f t="shared" si="1"/>
        <v>0.001未満</v>
      </c>
      <c r="V16" s="52" t="s">
        <v>40</v>
      </c>
      <c r="W16" s="52">
        <f t="shared" si="2"/>
        <v>4</v>
      </c>
      <c r="X16" s="52">
        <f t="shared" si="3"/>
        <v>8</v>
      </c>
      <c r="Y16" s="52">
        <f t="shared" si="4"/>
        <v>0</v>
      </c>
      <c r="Z16" s="52">
        <f t="shared" si="5"/>
        <v>0</v>
      </c>
      <c r="AA16" s="52">
        <f t="shared" si="6"/>
        <v>0</v>
      </c>
      <c r="AC16" s="52">
        <v>1E-3</v>
      </c>
    </row>
    <row r="17" spans="1:29" x14ac:dyDescent="0.15">
      <c r="A17" s="82"/>
      <c r="B17" s="93">
        <v>11</v>
      </c>
      <c r="C17" s="94" t="s">
        <v>53</v>
      </c>
      <c r="D17" s="2" t="s">
        <v>54</v>
      </c>
      <c r="E17" s="95" t="s">
        <v>55</v>
      </c>
      <c r="F17" s="123"/>
      <c r="G17" s="124"/>
      <c r="H17" s="124">
        <v>0.47</v>
      </c>
      <c r="I17" s="124"/>
      <c r="J17" s="124"/>
      <c r="K17" s="124">
        <v>0.51</v>
      </c>
      <c r="L17" s="124"/>
      <c r="M17" s="124"/>
      <c r="N17" s="124">
        <v>0.42</v>
      </c>
      <c r="O17" s="124"/>
      <c r="P17" s="124"/>
      <c r="Q17" s="125">
        <v>0.44</v>
      </c>
      <c r="R17" s="126">
        <f t="shared" si="7"/>
        <v>0.42</v>
      </c>
      <c r="S17" s="127">
        <f t="shared" si="0"/>
        <v>0.51</v>
      </c>
      <c r="T17" s="128">
        <f t="shared" si="1"/>
        <v>0.45999999999999996</v>
      </c>
      <c r="V17" s="52" t="s">
        <v>56</v>
      </c>
      <c r="W17" s="52">
        <f t="shared" si="2"/>
        <v>0</v>
      </c>
      <c r="X17" s="52">
        <f t="shared" si="3"/>
        <v>8</v>
      </c>
      <c r="Y17" s="52">
        <f t="shared" si="4"/>
        <v>4</v>
      </c>
      <c r="Z17" s="52">
        <f t="shared" si="5"/>
        <v>0.42</v>
      </c>
      <c r="AA17" s="52">
        <f t="shared" si="6"/>
        <v>0.51</v>
      </c>
      <c r="AC17" s="52">
        <v>0.02</v>
      </c>
    </row>
    <row r="18" spans="1:29" x14ac:dyDescent="0.15">
      <c r="A18" s="82"/>
      <c r="B18" s="93">
        <v>12</v>
      </c>
      <c r="C18" s="102" t="s">
        <v>57</v>
      </c>
      <c r="D18" s="3" t="s">
        <v>58</v>
      </c>
      <c r="E18" s="103" t="s">
        <v>59</v>
      </c>
      <c r="F18" s="123"/>
      <c r="G18" s="124"/>
      <c r="H18" s="124">
        <v>0.11</v>
      </c>
      <c r="I18" s="124"/>
      <c r="J18" s="124"/>
      <c r="K18" s="124">
        <v>0.11</v>
      </c>
      <c r="L18" s="124"/>
      <c r="M18" s="124"/>
      <c r="N18" s="124">
        <v>0.12</v>
      </c>
      <c r="O18" s="124"/>
      <c r="P18" s="124"/>
      <c r="Q18" s="125">
        <v>0.1</v>
      </c>
      <c r="R18" s="126">
        <f t="shared" si="7"/>
        <v>0.1</v>
      </c>
      <c r="S18" s="127">
        <f t="shared" si="0"/>
        <v>0.12</v>
      </c>
      <c r="T18" s="128">
        <f t="shared" si="1"/>
        <v>0.10999999999999999</v>
      </c>
      <c r="V18" s="52" t="s">
        <v>60</v>
      </c>
      <c r="W18" s="52">
        <f t="shared" si="2"/>
        <v>0</v>
      </c>
      <c r="X18" s="52">
        <f t="shared" si="3"/>
        <v>8</v>
      </c>
      <c r="Y18" s="52">
        <f t="shared" si="4"/>
        <v>4</v>
      </c>
      <c r="Z18" s="52">
        <f t="shared" si="5"/>
        <v>0.1</v>
      </c>
      <c r="AA18" s="52">
        <f t="shared" si="6"/>
        <v>0.12</v>
      </c>
      <c r="AC18" s="52">
        <v>0.05</v>
      </c>
    </row>
    <row r="19" spans="1:29" x14ac:dyDescent="0.15">
      <c r="A19" s="82"/>
      <c r="B19" s="93">
        <v>13</v>
      </c>
      <c r="C19" s="94" t="s">
        <v>61</v>
      </c>
      <c r="D19" s="2" t="s">
        <v>62</v>
      </c>
      <c r="E19" s="95" t="s">
        <v>63</v>
      </c>
      <c r="F19" s="129"/>
      <c r="G19" s="130"/>
      <c r="H19" s="130" t="s">
        <v>64</v>
      </c>
      <c r="I19" s="130"/>
      <c r="J19" s="130"/>
      <c r="K19" s="130" t="s">
        <v>64</v>
      </c>
      <c r="L19" s="130"/>
      <c r="M19" s="130"/>
      <c r="N19" s="130" t="s">
        <v>64</v>
      </c>
      <c r="O19" s="130"/>
      <c r="P19" s="130"/>
      <c r="Q19" s="131" t="s">
        <v>64</v>
      </c>
      <c r="R19" s="132" t="str">
        <f t="shared" si="7"/>
        <v>0.1未満</v>
      </c>
      <c r="S19" s="133" t="str">
        <f>IF(U19=1,"",IF(X19=12,"",IF(W19+X19=12,V19,AA19)))</f>
        <v>0.1未満</v>
      </c>
      <c r="T19" s="134" t="str">
        <f t="shared" si="1"/>
        <v>0.1未満</v>
      </c>
      <c r="V19" s="52" t="s">
        <v>64</v>
      </c>
      <c r="W19" s="52">
        <f t="shared" si="2"/>
        <v>4</v>
      </c>
      <c r="X19" s="52">
        <f t="shared" si="3"/>
        <v>8</v>
      </c>
      <c r="Y19" s="52">
        <f t="shared" si="4"/>
        <v>0</v>
      </c>
      <c r="Z19" s="52">
        <f t="shared" si="5"/>
        <v>0</v>
      </c>
      <c r="AA19" s="52">
        <f t="shared" si="6"/>
        <v>0</v>
      </c>
      <c r="AC19" s="52">
        <v>0.1</v>
      </c>
    </row>
    <row r="20" spans="1:29" x14ac:dyDescent="0.15">
      <c r="A20" s="82"/>
      <c r="B20" s="93">
        <v>14</v>
      </c>
      <c r="C20" s="102" t="s">
        <v>65</v>
      </c>
      <c r="D20" s="3" t="s">
        <v>66</v>
      </c>
      <c r="E20" s="103" t="s">
        <v>67</v>
      </c>
      <c r="F20" s="104"/>
      <c r="G20" s="105"/>
      <c r="H20" s="105" t="s">
        <v>68</v>
      </c>
      <c r="I20" s="105"/>
      <c r="J20" s="105"/>
      <c r="K20" s="105" t="s">
        <v>68</v>
      </c>
      <c r="L20" s="105"/>
      <c r="M20" s="105"/>
      <c r="N20" s="105" t="s">
        <v>68</v>
      </c>
      <c r="O20" s="105"/>
      <c r="P20" s="105"/>
      <c r="Q20" s="106" t="s">
        <v>68</v>
      </c>
      <c r="R20" s="107" t="str">
        <f t="shared" si="7"/>
        <v>0.0002未満</v>
      </c>
      <c r="S20" s="108" t="str">
        <f t="shared" si="0"/>
        <v>0.0002未満</v>
      </c>
      <c r="T20" s="109" t="str">
        <f t="shared" si="1"/>
        <v>0.0002未満</v>
      </c>
      <c r="V20" s="52" t="s">
        <v>68</v>
      </c>
      <c r="W20" s="52">
        <f t="shared" si="2"/>
        <v>4</v>
      </c>
      <c r="X20" s="52">
        <f t="shared" si="3"/>
        <v>8</v>
      </c>
      <c r="Y20" s="52">
        <f t="shared" si="4"/>
        <v>0</v>
      </c>
      <c r="Z20" s="52">
        <f t="shared" si="5"/>
        <v>0</v>
      </c>
      <c r="AA20" s="52">
        <f t="shared" si="6"/>
        <v>0</v>
      </c>
      <c r="AC20" s="52">
        <v>2.0000000000000001E-4</v>
      </c>
    </row>
    <row r="21" spans="1:29" x14ac:dyDescent="0.15">
      <c r="A21" s="82"/>
      <c r="B21" s="93">
        <v>15</v>
      </c>
      <c r="C21" s="94" t="s">
        <v>69</v>
      </c>
      <c r="D21" s="2" t="s">
        <v>70</v>
      </c>
      <c r="E21" s="95" t="s">
        <v>71</v>
      </c>
      <c r="F21" s="116"/>
      <c r="G21" s="117"/>
      <c r="H21" s="117" t="s">
        <v>72</v>
      </c>
      <c r="I21" s="117"/>
      <c r="J21" s="117"/>
      <c r="K21" s="117" t="s">
        <v>72</v>
      </c>
      <c r="L21" s="117"/>
      <c r="M21" s="117"/>
      <c r="N21" s="117" t="s">
        <v>72</v>
      </c>
      <c r="O21" s="117"/>
      <c r="P21" s="117"/>
      <c r="Q21" s="118" t="s">
        <v>72</v>
      </c>
      <c r="R21" s="119" t="str">
        <f t="shared" si="7"/>
        <v>0.005未満</v>
      </c>
      <c r="S21" s="120" t="str">
        <f t="shared" si="0"/>
        <v>0.005未満</v>
      </c>
      <c r="T21" s="121" t="str">
        <f t="shared" si="1"/>
        <v>0.005未満</v>
      </c>
      <c r="V21" s="52" t="s">
        <v>72</v>
      </c>
      <c r="W21" s="52">
        <f t="shared" si="2"/>
        <v>4</v>
      </c>
      <c r="X21" s="52">
        <f t="shared" si="3"/>
        <v>8</v>
      </c>
      <c r="Y21" s="52">
        <f t="shared" si="4"/>
        <v>0</v>
      </c>
      <c r="Z21" s="52">
        <f t="shared" si="5"/>
        <v>0</v>
      </c>
      <c r="AA21" s="52">
        <f t="shared" si="6"/>
        <v>0</v>
      </c>
      <c r="AC21" s="52">
        <v>5.0000000000000001E-3</v>
      </c>
    </row>
    <row r="22" spans="1:29" ht="27" x14ac:dyDescent="0.15">
      <c r="A22" s="82"/>
      <c r="B22" s="93">
        <v>16</v>
      </c>
      <c r="C22" s="102" t="s">
        <v>73</v>
      </c>
      <c r="D22" s="3" t="s">
        <v>49</v>
      </c>
      <c r="E22" s="103" t="s">
        <v>74</v>
      </c>
      <c r="F22" s="116"/>
      <c r="G22" s="117"/>
      <c r="H22" s="117" t="s">
        <v>46</v>
      </c>
      <c r="I22" s="117"/>
      <c r="J22" s="117"/>
      <c r="K22" s="117" t="s">
        <v>46</v>
      </c>
      <c r="L22" s="117"/>
      <c r="M22" s="117"/>
      <c r="N22" s="117" t="s">
        <v>46</v>
      </c>
      <c r="O22" s="117"/>
      <c r="P22" s="117"/>
      <c r="Q22" s="118" t="s">
        <v>46</v>
      </c>
      <c r="R22" s="119" t="str">
        <f t="shared" si="7"/>
        <v>0.002未満</v>
      </c>
      <c r="S22" s="120" t="str">
        <f t="shared" si="0"/>
        <v>0.002未満</v>
      </c>
      <c r="T22" s="121" t="str">
        <f t="shared" si="1"/>
        <v>0.002未満</v>
      </c>
      <c r="V22" s="52" t="s">
        <v>46</v>
      </c>
      <c r="W22" s="52">
        <f t="shared" si="2"/>
        <v>4</v>
      </c>
      <c r="X22" s="52">
        <f t="shared" si="3"/>
        <v>8</v>
      </c>
      <c r="Y22" s="52">
        <f t="shared" si="4"/>
        <v>0</v>
      </c>
      <c r="Z22" s="52">
        <f t="shared" si="5"/>
        <v>0</v>
      </c>
      <c r="AA22" s="52">
        <f t="shared" si="6"/>
        <v>0</v>
      </c>
      <c r="AC22" s="52">
        <v>2E-3</v>
      </c>
    </row>
    <row r="23" spans="1:29" x14ac:dyDescent="0.15">
      <c r="A23" s="82"/>
      <c r="B23" s="93">
        <v>17</v>
      </c>
      <c r="C23" s="94" t="s">
        <v>75</v>
      </c>
      <c r="D23" s="2" t="s">
        <v>76</v>
      </c>
      <c r="E23" s="95" t="s">
        <v>39</v>
      </c>
      <c r="F23" s="116"/>
      <c r="G23" s="117"/>
      <c r="H23" s="117" t="s">
        <v>40</v>
      </c>
      <c r="I23" s="117"/>
      <c r="J23" s="117"/>
      <c r="K23" s="117" t="s">
        <v>40</v>
      </c>
      <c r="L23" s="117"/>
      <c r="M23" s="117"/>
      <c r="N23" s="117" t="s">
        <v>40</v>
      </c>
      <c r="O23" s="117"/>
      <c r="P23" s="117"/>
      <c r="Q23" s="118" t="s">
        <v>40</v>
      </c>
      <c r="R23" s="119" t="str">
        <f t="shared" si="7"/>
        <v>0.001未満</v>
      </c>
      <c r="S23" s="120" t="str">
        <f t="shared" si="0"/>
        <v>0.001未満</v>
      </c>
      <c r="T23" s="121" t="str">
        <f t="shared" si="1"/>
        <v>0.001未満</v>
      </c>
      <c r="V23" s="52" t="s">
        <v>40</v>
      </c>
      <c r="W23" s="52">
        <f t="shared" si="2"/>
        <v>4</v>
      </c>
      <c r="X23" s="52">
        <f t="shared" si="3"/>
        <v>8</v>
      </c>
      <c r="Y23" s="52">
        <f t="shared" si="4"/>
        <v>0</v>
      </c>
      <c r="Z23" s="52">
        <f t="shared" si="5"/>
        <v>0</v>
      </c>
      <c r="AA23" s="52">
        <f t="shared" si="6"/>
        <v>0</v>
      </c>
      <c r="AC23" s="52">
        <v>1E-3</v>
      </c>
    </row>
    <row r="24" spans="1:29" x14ac:dyDescent="0.15">
      <c r="A24" s="82"/>
      <c r="B24" s="93">
        <v>18</v>
      </c>
      <c r="C24" s="102" t="s">
        <v>77</v>
      </c>
      <c r="D24" s="3" t="s">
        <v>38</v>
      </c>
      <c r="E24" s="103" t="s">
        <v>39</v>
      </c>
      <c r="F24" s="116"/>
      <c r="G24" s="117"/>
      <c r="H24" s="117" t="s">
        <v>40</v>
      </c>
      <c r="I24" s="117"/>
      <c r="J24" s="117"/>
      <c r="K24" s="117" t="s">
        <v>40</v>
      </c>
      <c r="L24" s="117"/>
      <c r="M24" s="117"/>
      <c r="N24" s="117" t="s">
        <v>40</v>
      </c>
      <c r="O24" s="117"/>
      <c r="P24" s="117"/>
      <c r="Q24" s="118" t="s">
        <v>40</v>
      </c>
      <c r="R24" s="119" t="str">
        <f t="shared" si="7"/>
        <v>0.001未満</v>
      </c>
      <c r="S24" s="120" t="str">
        <f t="shared" si="0"/>
        <v>0.001未満</v>
      </c>
      <c r="T24" s="121" t="str">
        <f t="shared" si="1"/>
        <v>0.001未満</v>
      </c>
      <c r="V24" s="52" t="s">
        <v>40</v>
      </c>
      <c r="W24" s="52">
        <f t="shared" si="2"/>
        <v>4</v>
      </c>
      <c r="X24" s="52">
        <f t="shared" si="3"/>
        <v>8</v>
      </c>
      <c r="Y24" s="52">
        <f t="shared" si="4"/>
        <v>0</v>
      </c>
      <c r="Z24" s="52">
        <f t="shared" si="5"/>
        <v>0</v>
      </c>
      <c r="AA24" s="52">
        <f t="shared" si="6"/>
        <v>0</v>
      </c>
      <c r="AC24" s="52">
        <v>1E-3</v>
      </c>
    </row>
    <row r="25" spans="1:29" x14ac:dyDescent="0.15">
      <c r="A25" s="82"/>
      <c r="B25" s="93">
        <v>19</v>
      </c>
      <c r="C25" s="94" t="s">
        <v>78</v>
      </c>
      <c r="D25" s="2" t="s">
        <v>38</v>
      </c>
      <c r="E25" s="95" t="s">
        <v>39</v>
      </c>
      <c r="F25" s="116"/>
      <c r="G25" s="117"/>
      <c r="H25" s="117" t="s">
        <v>40</v>
      </c>
      <c r="I25" s="117"/>
      <c r="J25" s="117"/>
      <c r="K25" s="117" t="s">
        <v>40</v>
      </c>
      <c r="L25" s="117"/>
      <c r="M25" s="117"/>
      <c r="N25" s="117" t="s">
        <v>40</v>
      </c>
      <c r="O25" s="117"/>
      <c r="P25" s="117"/>
      <c r="Q25" s="118" t="s">
        <v>40</v>
      </c>
      <c r="R25" s="119" t="str">
        <f t="shared" si="7"/>
        <v>0.001未満</v>
      </c>
      <c r="S25" s="120" t="str">
        <f t="shared" si="0"/>
        <v>0.001未満</v>
      </c>
      <c r="T25" s="121" t="str">
        <f t="shared" si="1"/>
        <v>0.001未満</v>
      </c>
      <c r="V25" s="52" t="s">
        <v>40</v>
      </c>
      <c r="W25" s="52">
        <f t="shared" si="2"/>
        <v>4</v>
      </c>
      <c r="X25" s="52">
        <f t="shared" si="3"/>
        <v>8</v>
      </c>
      <c r="Y25" s="52">
        <f t="shared" si="4"/>
        <v>0</v>
      </c>
      <c r="Z25" s="52">
        <f t="shared" si="5"/>
        <v>0</v>
      </c>
      <c r="AA25" s="52">
        <f t="shared" si="6"/>
        <v>0</v>
      </c>
      <c r="AC25" s="52">
        <v>1E-3</v>
      </c>
    </row>
    <row r="26" spans="1:29" x14ac:dyDescent="0.15">
      <c r="A26" s="82"/>
      <c r="B26" s="93">
        <v>20</v>
      </c>
      <c r="C26" s="102" t="s">
        <v>79</v>
      </c>
      <c r="D26" s="3" t="s">
        <v>38</v>
      </c>
      <c r="E26" s="103" t="s">
        <v>39</v>
      </c>
      <c r="F26" s="116"/>
      <c r="G26" s="117"/>
      <c r="H26" s="117" t="s">
        <v>40</v>
      </c>
      <c r="I26" s="117"/>
      <c r="J26" s="117"/>
      <c r="K26" s="117" t="s">
        <v>40</v>
      </c>
      <c r="L26" s="117"/>
      <c r="M26" s="117"/>
      <c r="N26" s="117" t="s">
        <v>40</v>
      </c>
      <c r="O26" s="117"/>
      <c r="P26" s="117"/>
      <c r="Q26" s="118" t="s">
        <v>40</v>
      </c>
      <c r="R26" s="119" t="str">
        <f t="shared" si="7"/>
        <v>0.001未満</v>
      </c>
      <c r="S26" s="120" t="str">
        <f t="shared" si="0"/>
        <v>0.001未満</v>
      </c>
      <c r="T26" s="121" t="str">
        <f t="shared" si="1"/>
        <v>0.001未満</v>
      </c>
      <c r="V26" s="52" t="s">
        <v>40</v>
      </c>
      <c r="W26" s="52">
        <f t="shared" si="2"/>
        <v>4</v>
      </c>
      <c r="X26" s="52">
        <f t="shared" si="3"/>
        <v>8</v>
      </c>
      <c r="Y26" s="52">
        <f t="shared" si="4"/>
        <v>0</v>
      </c>
      <c r="Z26" s="52">
        <f t="shared" si="5"/>
        <v>0</v>
      </c>
      <c r="AA26" s="52">
        <f t="shared" si="6"/>
        <v>0</v>
      </c>
      <c r="AC26" s="52">
        <v>1E-3</v>
      </c>
    </row>
    <row r="27" spans="1:29" x14ac:dyDescent="0.15">
      <c r="A27" s="82"/>
      <c r="B27" s="93">
        <v>21</v>
      </c>
      <c r="C27" s="94" t="s">
        <v>80</v>
      </c>
      <c r="D27" s="2" t="s">
        <v>81</v>
      </c>
      <c r="E27" s="95" t="s">
        <v>82</v>
      </c>
      <c r="F27" s="123"/>
      <c r="G27" s="124"/>
      <c r="H27" s="124">
        <v>0.13</v>
      </c>
      <c r="I27" s="124"/>
      <c r="J27" s="124"/>
      <c r="K27" s="124">
        <v>0.28000000000000003</v>
      </c>
      <c r="L27" s="124"/>
      <c r="M27" s="124"/>
      <c r="N27" s="124">
        <v>0.16</v>
      </c>
      <c r="O27" s="124"/>
      <c r="P27" s="124"/>
      <c r="Q27" s="125">
        <v>0.13</v>
      </c>
      <c r="R27" s="126">
        <f t="shared" si="7"/>
        <v>0.13</v>
      </c>
      <c r="S27" s="127">
        <f t="shared" si="0"/>
        <v>0.28000000000000003</v>
      </c>
      <c r="T27" s="128">
        <f t="shared" si="1"/>
        <v>0.17500000000000002</v>
      </c>
      <c r="V27" s="52" t="s">
        <v>83</v>
      </c>
      <c r="W27" s="52">
        <f t="shared" si="2"/>
        <v>0</v>
      </c>
      <c r="X27" s="52">
        <f t="shared" si="3"/>
        <v>8</v>
      </c>
      <c r="Y27" s="52">
        <f t="shared" si="4"/>
        <v>4</v>
      </c>
      <c r="Z27" s="52">
        <f t="shared" si="5"/>
        <v>0.13</v>
      </c>
      <c r="AA27" s="52">
        <f t="shared" si="6"/>
        <v>0.28000000000000003</v>
      </c>
      <c r="AC27" s="52">
        <v>0.06</v>
      </c>
    </row>
    <row r="28" spans="1:29" x14ac:dyDescent="0.15">
      <c r="A28" s="82"/>
      <c r="B28" s="93">
        <v>22</v>
      </c>
      <c r="C28" s="102" t="s">
        <v>84</v>
      </c>
      <c r="D28" s="3" t="s">
        <v>76</v>
      </c>
      <c r="E28" s="103" t="s">
        <v>74</v>
      </c>
      <c r="F28" s="116"/>
      <c r="G28" s="117"/>
      <c r="H28" s="117" t="s">
        <v>46</v>
      </c>
      <c r="I28" s="117"/>
      <c r="J28" s="117"/>
      <c r="K28" s="117" t="s">
        <v>46</v>
      </c>
      <c r="L28" s="117"/>
      <c r="M28" s="117"/>
      <c r="N28" s="117" t="s">
        <v>46</v>
      </c>
      <c r="O28" s="117"/>
      <c r="P28" s="117"/>
      <c r="Q28" s="118" t="s">
        <v>46</v>
      </c>
      <c r="R28" s="119" t="str">
        <f t="shared" si="7"/>
        <v>0.002未満</v>
      </c>
      <c r="S28" s="120" t="str">
        <f t="shared" si="0"/>
        <v>0.002未満</v>
      </c>
      <c r="T28" s="121" t="str">
        <f t="shared" si="1"/>
        <v>0.002未満</v>
      </c>
      <c r="V28" s="52" t="s">
        <v>46</v>
      </c>
      <c r="W28" s="52">
        <f t="shared" si="2"/>
        <v>4</v>
      </c>
      <c r="X28" s="52">
        <f t="shared" si="3"/>
        <v>8</v>
      </c>
      <c r="Y28" s="52">
        <f t="shared" si="4"/>
        <v>0</v>
      </c>
      <c r="Z28" s="52">
        <f t="shared" si="5"/>
        <v>0</v>
      </c>
      <c r="AA28" s="52">
        <f t="shared" si="6"/>
        <v>0</v>
      </c>
      <c r="AC28" s="52">
        <v>2E-3</v>
      </c>
    </row>
    <row r="29" spans="1:29" x14ac:dyDescent="0.15">
      <c r="A29" s="82"/>
      <c r="B29" s="93">
        <v>23</v>
      </c>
      <c r="C29" s="94" t="s">
        <v>85</v>
      </c>
      <c r="D29" s="2" t="s">
        <v>86</v>
      </c>
      <c r="E29" s="95" t="s">
        <v>39</v>
      </c>
      <c r="F29" s="116"/>
      <c r="G29" s="117"/>
      <c r="H29" s="117">
        <v>1.4E-2</v>
      </c>
      <c r="I29" s="117"/>
      <c r="J29" s="117"/>
      <c r="K29" s="117">
        <v>2.1999999999999999E-2</v>
      </c>
      <c r="L29" s="117"/>
      <c r="M29" s="117"/>
      <c r="N29" s="117">
        <v>7.0000000000000001E-3</v>
      </c>
      <c r="O29" s="117"/>
      <c r="P29" s="117"/>
      <c r="Q29" s="118">
        <v>5.0000000000000001E-3</v>
      </c>
      <c r="R29" s="119">
        <f t="shared" si="7"/>
        <v>5.0000000000000001E-3</v>
      </c>
      <c r="S29" s="120">
        <f t="shared" si="0"/>
        <v>2.1999999999999999E-2</v>
      </c>
      <c r="T29" s="121">
        <f t="shared" si="1"/>
        <v>1.1999999999999999E-2</v>
      </c>
      <c r="V29" s="52" t="s">
        <v>40</v>
      </c>
      <c r="W29" s="52">
        <f t="shared" si="2"/>
        <v>0</v>
      </c>
      <c r="X29" s="52">
        <f t="shared" si="3"/>
        <v>8</v>
      </c>
      <c r="Y29" s="52">
        <f t="shared" si="4"/>
        <v>4</v>
      </c>
      <c r="Z29" s="52">
        <f t="shared" si="5"/>
        <v>5.0000000000000001E-3</v>
      </c>
      <c r="AA29" s="52">
        <f t="shared" si="6"/>
        <v>2.1999999999999999E-2</v>
      </c>
      <c r="AC29" s="52">
        <v>1E-3</v>
      </c>
    </row>
    <row r="30" spans="1:29" x14ac:dyDescent="0.15">
      <c r="A30" s="82"/>
      <c r="B30" s="93">
        <v>24</v>
      </c>
      <c r="C30" s="102" t="s">
        <v>87</v>
      </c>
      <c r="D30" s="3" t="s">
        <v>164</v>
      </c>
      <c r="E30" s="103" t="s">
        <v>165</v>
      </c>
      <c r="F30" s="116"/>
      <c r="G30" s="117"/>
      <c r="H30" s="117">
        <v>3.0000000000000001E-3</v>
      </c>
      <c r="I30" s="117"/>
      <c r="J30" s="117"/>
      <c r="K30" s="117">
        <v>6.0000000000000001E-3</v>
      </c>
      <c r="L30" s="117"/>
      <c r="M30" s="117"/>
      <c r="N30" s="117" t="s">
        <v>248</v>
      </c>
      <c r="O30" s="117"/>
      <c r="P30" s="117"/>
      <c r="Q30" s="118" t="s">
        <v>248</v>
      </c>
      <c r="R30" s="119" t="str">
        <f t="shared" si="7"/>
        <v>0.003未満</v>
      </c>
      <c r="S30" s="120">
        <f t="shared" si="0"/>
        <v>6.0000000000000001E-3</v>
      </c>
      <c r="T30" s="121">
        <f t="shared" si="1"/>
        <v>3.7499999999999999E-3</v>
      </c>
      <c r="V30" s="52" t="s">
        <v>166</v>
      </c>
      <c r="W30" s="52">
        <f t="shared" si="2"/>
        <v>2</v>
      </c>
      <c r="X30" s="52">
        <f t="shared" si="3"/>
        <v>8</v>
      </c>
      <c r="Y30" s="52">
        <f t="shared" si="4"/>
        <v>2</v>
      </c>
      <c r="Z30" s="52">
        <f t="shared" si="5"/>
        <v>3.0000000000000001E-3</v>
      </c>
      <c r="AA30" s="52">
        <f t="shared" si="6"/>
        <v>6.0000000000000001E-3</v>
      </c>
      <c r="AC30" s="52">
        <v>3.0000000000000001E-3</v>
      </c>
    </row>
    <row r="31" spans="1:29" x14ac:dyDescent="0.15">
      <c r="A31" s="82"/>
      <c r="B31" s="93">
        <v>25</v>
      </c>
      <c r="C31" s="94" t="s">
        <v>91</v>
      </c>
      <c r="D31" s="2" t="s">
        <v>92</v>
      </c>
      <c r="E31" s="95" t="s">
        <v>39</v>
      </c>
      <c r="F31" s="116"/>
      <c r="G31" s="117"/>
      <c r="H31" s="117">
        <v>2E-3</v>
      </c>
      <c r="I31" s="117"/>
      <c r="J31" s="117"/>
      <c r="K31" s="117">
        <v>2E-3</v>
      </c>
      <c r="L31" s="117"/>
      <c r="M31" s="117"/>
      <c r="N31" s="117">
        <v>2E-3</v>
      </c>
      <c r="O31" s="117"/>
      <c r="P31" s="117"/>
      <c r="Q31" s="118">
        <v>2E-3</v>
      </c>
      <c r="R31" s="119">
        <f t="shared" si="7"/>
        <v>2E-3</v>
      </c>
      <c r="S31" s="120">
        <f t="shared" si="0"/>
        <v>2E-3</v>
      </c>
      <c r="T31" s="121">
        <f t="shared" si="1"/>
        <v>2E-3</v>
      </c>
      <c r="V31" s="52" t="s">
        <v>40</v>
      </c>
      <c r="W31" s="52">
        <f t="shared" si="2"/>
        <v>0</v>
      </c>
      <c r="X31" s="52">
        <f t="shared" si="3"/>
        <v>8</v>
      </c>
      <c r="Y31" s="52">
        <f t="shared" si="4"/>
        <v>4</v>
      </c>
      <c r="Z31" s="52">
        <f t="shared" si="5"/>
        <v>2E-3</v>
      </c>
      <c r="AA31" s="52">
        <f t="shared" si="6"/>
        <v>2E-3</v>
      </c>
      <c r="AC31" s="52">
        <v>1E-3</v>
      </c>
    </row>
    <row r="32" spans="1:29" x14ac:dyDescent="0.15">
      <c r="A32" s="82"/>
      <c r="B32" s="93">
        <v>26</v>
      </c>
      <c r="C32" s="102" t="s">
        <v>93</v>
      </c>
      <c r="D32" s="3" t="s">
        <v>38</v>
      </c>
      <c r="E32" s="103" t="s">
        <v>39</v>
      </c>
      <c r="F32" s="116"/>
      <c r="G32" s="117"/>
      <c r="H32" s="117" t="s">
        <v>40</v>
      </c>
      <c r="I32" s="117"/>
      <c r="J32" s="117"/>
      <c r="K32" s="117" t="s">
        <v>40</v>
      </c>
      <c r="L32" s="117"/>
      <c r="M32" s="117"/>
      <c r="N32" s="117" t="s">
        <v>40</v>
      </c>
      <c r="O32" s="117"/>
      <c r="P32" s="117"/>
      <c r="Q32" s="118" t="s">
        <v>40</v>
      </c>
      <c r="R32" s="119" t="str">
        <f t="shared" si="7"/>
        <v>0.001未満</v>
      </c>
      <c r="S32" s="120" t="str">
        <f t="shared" si="0"/>
        <v>0.001未満</v>
      </c>
      <c r="T32" s="121" t="str">
        <f t="shared" si="1"/>
        <v>0.001未満</v>
      </c>
      <c r="V32" s="52" t="s">
        <v>40</v>
      </c>
      <c r="W32" s="52">
        <f t="shared" si="2"/>
        <v>4</v>
      </c>
      <c r="X32" s="52">
        <f t="shared" si="3"/>
        <v>8</v>
      </c>
      <c r="Y32" s="52">
        <f t="shared" si="4"/>
        <v>0</v>
      </c>
      <c r="Z32" s="52">
        <f t="shared" si="5"/>
        <v>0</v>
      </c>
      <c r="AA32" s="52">
        <f t="shared" si="6"/>
        <v>0</v>
      </c>
      <c r="AC32" s="52">
        <v>1E-3</v>
      </c>
    </row>
    <row r="33" spans="1:29" x14ac:dyDescent="0.15">
      <c r="A33" s="82"/>
      <c r="B33" s="93">
        <v>27</v>
      </c>
      <c r="C33" s="94" t="s">
        <v>94</v>
      </c>
      <c r="D33" s="2" t="s">
        <v>92</v>
      </c>
      <c r="E33" s="95" t="s">
        <v>39</v>
      </c>
      <c r="F33" s="116"/>
      <c r="G33" s="117"/>
      <c r="H33" s="117">
        <v>2.1000000000000001E-2</v>
      </c>
      <c r="I33" s="117"/>
      <c r="J33" s="117"/>
      <c r="K33" s="117">
        <v>3.2000000000000001E-2</v>
      </c>
      <c r="L33" s="117"/>
      <c r="M33" s="117"/>
      <c r="N33" s="117">
        <v>1.2999999999999999E-2</v>
      </c>
      <c r="O33" s="117"/>
      <c r="P33" s="117"/>
      <c r="Q33" s="118">
        <v>1.0999999999999999E-2</v>
      </c>
      <c r="R33" s="119">
        <f t="shared" si="7"/>
        <v>1.0999999999999999E-2</v>
      </c>
      <c r="S33" s="120">
        <f t="shared" si="0"/>
        <v>3.2000000000000001E-2</v>
      </c>
      <c r="T33" s="121">
        <f t="shared" si="1"/>
        <v>1.925E-2</v>
      </c>
      <c r="V33" s="52" t="s">
        <v>40</v>
      </c>
      <c r="W33" s="52">
        <f t="shared" si="2"/>
        <v>0</v>
      </c>
      <c r="X33" s="52">
        <f t="shared" si="3"/>
        <v>8</v>
      </c>
      <c r="Y33" s="52">
        <f t="shared" si="4"/>
        <v>4</v>
      </c>
      <c r="Z33" s="52">
        <f t="shared" si="5"/>
        <v>1.0999999999999999E-2</v>
      </c>
      <c r="AA33" s="52">
        <f t="shared" si="6"/>
        <v>3.2000000000000001E-2</v>
      </c>
      <c r="AC33" s="52">
        <v>1E-3</v>
      </c>
    </row>
    <row r="34" spans="1:29" x14ac:dyDescent="0.15">
      <c r="A34" s="82"/>
      <c r="B34" s="93">
        <v>28</v>
      </c>
      <c r="C34" s="102" t="s">
        <v>95</v>
      </c>
      <c r="D34" s="3" t="s">
        <v>164</v>
      </c>
      <c r="E34" s="103" t="s">
        <v>165</v>
      </c>
      <c r="F34" s="116"/>
      <c r="G34" s="117"/>
      <c r="H34" s="117" t="s">
        <v>248</v>
      </c>
      <c r="I34" s="117"/>
      <c r="J34" s="117"/>
      <c r="K34" s="117">
        <v>4.0000000000000001E-3</v>
      </c>
      <c r="L34" s="117"/>
      <c r="M34" s="117"/>
      <c r="N34" s="117" t="s">
        <v>248</v>
      </c>
      <c r="O34" s="117"/>
      <c r="P34" s="117"/>
      <c r="Q34" s="118" t="s">
        <v>248</v>
      </c>
      <c r="R34" s="126" t="str">
        <f t="shared" si="7"/>
        <v>0.003未満</v>
      </c>
      <c r="S34" s="127">
        <f t="shared" si="0"/>
        <v>4.0000000000000001E-3</v>
      </c>
      <c r="T34" s="128">
        <f t="shared" si="1"/>
        <v>3.2500000000000003E-3</v>
      </c>
      <c r="V34" s="52" t="s">
        <v>166</v>
      </c>
      <c r="W34" s="52">
        <f t="shared" si="2"/>
        <v>3</v>
      </c>
      <c r="X34" s="52">
        <f t="shared" si="3"/>
        <v>8</v>
      </c>
      <c r="Y34" s="52">
        <f t="shared" si="4"/>
        <v>1</v>
      </c>
      <c r="Z34" s="52">
        <f t="shared" si="5"/>
        <v>4.0000000000000001E-3</v>
      </c>
      <c r="AA34" s="52">
        <f t="shared" si="6"/>
        <v>4.0000000000000001E-3</v>
      </c>
      <c r="AC34" s="52">
        <v>3.0000000000000001E-3</v>
      </c>
    </row>
    <row r="35" spans="1:29" x14ac:dyDescent="0.15">
      <c r="A35" s="82"/>
      <c r="B35" s="93">
        <v>29</v>
      </c>
      <c r="C35" s="94" t="s">
        <v>96</v>
      </c>
      <c r="D35" s="2" t="s">
        <v>97</v>
      </c>
      <c r="E35" s="95" t="s">
        <v>39</v>
      </c>
      <c r="F35" s="116"/>
      <c r="G35" s="117"/>
      <c r="H35" s="117">
        <v>5.0000000000000001E-3</v>
      </c>
      <c r="I35" s="117"/>
      <c r="J35" s="117"/>
      <c r="K35" s="117">
        <v>8.0000000000000002E-3</v>
      </c>
      <c r="L35" s="117"/>
      <c r="M35" s="117"/>
      <c r="N35" s="117">
        <v>4.0000000000000001E-3</v>
      </c>
      <c r="O35" s="117"/>
      <c r="P35" s="117"/>
      <c r="Q35" s="118">
        <v>4.0000000000000001E-3</v>
      </c>
      <c r="R35" s="119">
        <f t="shared" si="7"/>
        <v>4.0000000000000001E-3</v>
      </c>
      <c r="S35" s="120">
        <f t="shared" si="0"/>
        <v>8.0000000000000002E-3</v>
      </c>
      <c r="T35" s="121">
        <f t="shared" si="1"/>
        <v>5.2500000000000003E-3</v>
      </c>
      <c r="V35" s="52" t="s">
        <v>40</v>
      </c>
      <c r="W35" s="52">
        <f t="shared" si="2"/>
        <v>0</v>
      </c>
      <c r="X35" s="52">
        <f t="shared" si="3"/>
        <v>8</v>
      </c>
      <c r="Y35" s="52">
        <f t="shared" si="4"/>
        <v>4</v>
      </c>
      <c r="Z35" s="52">
        <f t="shared" si="5"/>
        <v>4.0000000000000001E-3</v>
      </c>
      <c r="AA35" s="52">
        <f t="shared" si="6"/>
        <v>8.0000000000000002E-3</v>
      </c>
      <c r="AC35" s="52">
        <v>1E-3</v>
      </c>
    </row>
    <row r="36" spans="1:29" x14ac:dyDescent="0.15">
      <c r="A36" s="82"/>
      <c r="B36" s="93">
        <v>30</v>
      </c>
      <c r="C36" s="102" t="s">
        <v>98</v>
      </c>
      <c r="D36" s="3" t="s">
        <v>99</v>
      </c>
      <c r="E36" s="103" t="s">
        <v>39</v>
      </c>
      <c r="F36" s="116"/>
      <c r="G36" s="117"/>
      <c r="H36" s="117" t="s">
        <v>40</v>
      </c>
      <c r="I36" s="117"/>
      <c r="J36" s="117"/>
      <c r="K36" s="117" t="s">
        <v>40</v>
      </c>
      <c r="L36" s="117"/>
      <c r="M36" s="117"/>
      <c r="N36" s="117" t="s">
        <v>40</v>
      </c>
      <c r="O36" s="117"/>
      <c r="P36" s="117"/>
      <c r="Q36" s="118" t="s">
        <v>40</v>
      </c>
      <c r="R36" s="119" t="str">
        <f t="shared" si="7"/>
        <v>0.001未満</v>
      </c>
      <c r="S36" s="120" t="str">
        <f t="shared" si="0"/>
        <v>0.001未満</v>
      </c>
      <c r="T36" s="121" t="str">
        <f t="shared" si="1"/>
        <v>0.001未満</v>
      </c>
      <c r="V36" s="52" t="s">
        <v>40</v>
      </c>
      <c r="W36" s="52">
        <f t="shared" si="2"/>
        <v>4</v>
      </c>
      <c r="X36" s="52">
        <f t="shared" si="3"/>
        <v>8</v>
      </c>
      <c r="Y36" s="52">
        <f t="shared" si="4"/>
        <v>0</v>
      </c>
      <c r="Z36" s="52">
        <f t="shared" si="5"/>
        <v>0</v>
      </c>
      <c r="AA36" s="52">
        <f t="shared" si="6"/>
        <v>0</v>
      </c>
      <c r="AC36" s="52">
        <v>1E-3</v>
      </c>
    </row>
    <row r="37" spans="1:29" x14ac:dyDescent="0.15">
      <c r="A37" s="82"/>
      <c r="B37" s="93">
        <v>31</v>
      </c>
      <c r="C37" s="94" t="s">
        <v>100</v>
      </c>
      <c r="D37" s="2" t="s">
        <v>101</v>
      </c>
      <c r="E37" s="95" t="s">
        <v>102</v>
      </c>
      <c r="F37" s="116"/>
      <c r="G37" s="117"/>
      <c r="H37" s="117" t="s">
        <v>103</v>
      </c>
      <c r="I37" s="117"/>
      <c r="J37" s="117"/>
      <c r="K37" s="117" t="s">
        <v>103</v>
      </c>
      <c r="L37" s="117"/>
      <c r="M37" s="117"/>
      <c r="N37" s="117" t="s">
        <v>103</v>
      </c>
      <c r="O37" s="117"/>
      <c r="P37" s="117"/>
      <c r="Q37" s="118" t="s">
        <v>103</v>
      </c>
      <c r="R37" s="119" t="str">
        <f t="shared" si="7"/>
        <v>0.008未満</v>
      </c>
      <c r="S37" s="120" t="str">
        <f t="shared" si="0"/>
        <v>0.008未満</v>
      </c>
      <c r="T37" s="121" t="str">
        <f t="shared" si="1"/>
        <v>0.008未満</v>
      </c>
      <c r="V37" s="52" t="s">
        <v>103</v>
      </c>
      <c r="W37" s="52">
        <f t="shared" si="2"/>
        <v>4</v>
      </c>
      <c r="X37" s="52">
        <f t="shared" si="3"/>
        <v>8</v>
      </c>
      <c r="Y37" s="52">
        <f t="shared" si="4"/>
        <v>0</v>
      </c>
      <c r="Z37" s="52">
        <f t="shared" si="5"/>
        <v>0</v>
      </c>
      <c r="AA37" s="52">
        <f t="shared" si="6"/>
        <v>0</v>
      </c>
      <c r="AC37" s="52">
        <v>8.0000000000000002E-3</v>
      </c>
    </row>
    <row r="38" spans="1:29" x14ac:dyDescent="0.15">
      <c r="A38" s="82"/>
      <c r="B38" s="93">
        <v>32</v>
      </c>
      <c r="C38" s="102" t="s">
        <v>104</v>
      </c>
      <c r="D38" s="3" t="s">
        <v>62</v>
      </c>
      <c r="E38" s="103" t="s">
        <v>105</v>
      </c>
      <c r="F38" s="123"/>
      <c r="G38" s="124"/>
      <c r="H38" s="124" t="s">
        <v>106</v>
      </c>
      <c r="I38" s="124"/>
      <c r="J38" s="124"/>
      <c r="K38" s="124" t="s">
        <v>106</v>
      </c>
      <c r="L38" s="124"/>
      <c r="M38" s="124"/>
      <c r="N38" s="124" t="s">
        <v>106</v>
      </c>
      <c r="O38" s="124"/>
      <c r="P38" s="124"/>
      <c r="Q38" s="125" t="s">
        <v>106</v>
      </c>
      <c r="R38" s="126" t="str">
        <f t="shared" si="7"/>
        <v>0.01未満</v>
      </c>
      <c r="S38" s="127" t="str">
        <f t="shared" si="0"/>
        <v>0.01未満</v>
      </c>
      <c r="T38" s="128" t="str">
        <f t="shared" si="1"/>
        <v>0.01未満</v>
      </c>
      <c r="V38" s="52" t="s">
        <v>106</v>
      </c>
      <c r="W38" s="52">
        <f t="shared" si="2"/>
        <v>4</v>
      </c>
      <c r="X38" s="52">
        <f t="shared" si="3"/>
        <v>8</v>
      </c>
      <c r="Y38" s="52">
        <f t="shared" si="4"/>
        <v>0</v>
      </c>
      <c r="Z38" s="52">
        <f t="shared" si="5"/>
        <v>0</v>
      </c>
      <c r="AA38" s="52">
        <f t="shared" si="6"/>
        <v>0</v>
      </c>
      <c r="AC38" s="52">
        <v>0.01</v>
      </c>
    </row>
    <row r="39" spans="1:29" x14ac:dyDescent="0.15">
      <c r="A39" s="82"/>
      <c r="B39" s="93">
        <v>33</v>
      </c>
      <c r="C39" s="94" t="s">
        <v>107</v>
      </c>
      <c r="D39" s="2" t="s">
        <v>108</v>
      </c>
      <c r="E39" s="95" t="s">
        <v>105</v>
      </c>
      <c r="F39" s="123"/>
      <c r="G39" s="124"/>
      <c r="H39" s="124" t="s">
        <v>106</v>
      </c>
      <c r="I39" s="124"/>
      <c r="J39" s="124"/>
      <c r="K39" s="124" t="s">
        <v>106</v>
      </c>
      <c r="L39" s="124"/>
      <c r="M39" s="124"/>
      <c r="N39" s="124" t="s">
        <v>106</v>
      </c>
      <c r="O39" s="124"/>
      <c r="P39" s="124"/>
      <c r="Q39" s="125" t="s">
        <v>106</v>
      </c>
      <c r="R39" s="126" t="str">
        <f t="shared" si="7"/>
        <v>0.01未満</v>
      </c>
      <c r="S39" s="127" t="str">
        <f t="shared" si="0"/>
        <v>0.01未満</v>
      </c>
      <c r="T39" s="128" t="str">
        <f t="shared" si="1"/>
        <v>0.01未満</v>
      </c>
      <c r="V39" s="52" t="s">
        <v>106</v>
      </c>
      <c r="W39" s="52">
        <f t="shared" si="2"/>
        <v>4</v>
      </c>
      <c r="X39" s="52">
        <f t="shared" si="3"/>
        <v>8</v>
      </c>
      <c r="Y39" s="52">
        <f t="shared" si="4"/>
        <v>0</v>
      </c>
      <c r="Z39" s="52">
        <f t="shared" si="5"/>
        <v>0</v>
      </c>
      <c r="AA39" s="52">
        <f t="shared" si="6"/>
        <v>0</v>
      </c>
      <c r="AC39" s="52">
        <v>0.01</v>
      </c>
    </row>
    <row r="40" spans="1:29" x14ac:dyDescent="0.15">
      <c r="A40" s="82"/>
      <c r="B40" s="93">
        <v>34</v>
      </c>
      <c r="C40" s="102" t="s">
        <v>109</v>
      </c>
      <c r="D40" s="3" t="s">
        <v>110</v>
      </c>
      <c r="E40" s="103" t="s">
        <v>111</v>
      </c>
      <c r="F40" s="123"/>
      <c r="G40" s="124"/>
      <c r="H40" s="124" t="s">
        <v>112</v>
      </c>
      <c r="I40" s="124"/>
      <c r="J40" s="124"/>
      <c r="K40" s="124" t="s">
        <v>112</v>
      </c>
      <c r="L40" s="124"/>
      <c r="M40" s="124"/>
      <c r="N40" s="124" t="s">
        <v>112</v>
      </c>
      <c r="O40" s="124"/>
      <c r="P40" s="124"/>
      <c r="Q40" s="125" t="s">
        <v>112</v>
      </c>
      <c r="R40" s="126" t="str">
        <f t="shared" si="7"/>
        <v>0.03未満</v>
      </c>
      <c r="S40" s="127" t="str">
        <f t="shared" si="0"/>
        <v>0.03未満</v>
      </c>
      <c r="T40" s="128" t="str">
        <f t="shared" si="1"/>
        <v>0.03未満</v>
      </c>
      <c r="V40" s="52" t="s">
        <v>112</v>
      </c>
      <c r="W40" s="52">
        <f t="shared" si="2"/>
        <v>4</v>
      </c>
      <c r="X40" s="52">
        <f t="shared" si="3"/>
        <v>8</v>
      </c>
      <c r="Y40" s="52">
        <f t="shared" si="4"/>
        <v>0</v>
      </c>
      <c r="Z40" s="52">
        <f t="shared" si="5"/>
        <v>0</v>
      </c>
      <c r="AA40" s="52">
        <f t="shared" si="6"/>
        <v>0</v>
      </c>
      <c r="AC40" s="52">
        <v>0.03</v>
      </c>
    </row>
    <row r="41" spans="1:29" x14ac:dyDescent="0.15">
      <c r="A41" s="82"/>
      <c r="B41" s="93">
        <v>35</v>
      </c>
      <c r="C41" s="94" t="s">
        <v>113</v>
      </c>
      <c r="D41" s="2" t="s">
        <v>62</v>
      </c>
      <c r="E41" s="95" t="s">
        <v>105</v>
      </c>
      <c r="F41" s="123"/>
      <c r="G41" s="124"/>
      <c r="H41" s="124" t="s">
        <v>106</v>
      </c>
      <c r="I41" s="124"/>
      <c r="J41" s="124"/>
      <c r="K41" s="124" t="s">
        <v>106</v>
      </c>
      <c r="L41" s="124"/>
      <c r="M41" s="124"/>
      <c r="N41" s="124" t="s">
        <v>106</v>
      </c>
      <c r="O41" s="124"/>
      <c r="P41" s="124"/>
      <c r="Q41" s="125" t="s">
        <v>106</v>
      </c>
      <c r="R41" s="126" t="str">
        <f t="shared" si="7"/>
        <v>0.01未満</v>
      </c>
      <c r="S41" s="127" t="str">
        <f t="shared" si="0"/>
        <v>0.01未満</v>
      </c>
      <c r="T41" s="128" t="str">
        <f t="shared" si="1"/>
        <v>0.01未満</v>
      </c>
      <c r="V41" s="52" t="s">
        <v>106</v>
      </c>
      <c r="W41" s="52">
        <f t="shared" si="2"/>
        <v>4</v>
      </c>
      <c r="X41" s="52">
        <f t="shared" si="3"/>
        <v>8</v>
      </c>
      <c r="Y41" s="52">
        <f t="shared" si="4"/>
        <v>0</v>
      </c>
      <c r="Z41" s="52">
        <f t="shared" si="5"/>
        <v>0</v>
      </c>
      <c r="AA41" s="52">
        <f t="shared" si="6"/>
        <v>0</v>
      </c>
      <c r="AC41" s="52">
        <v>0.01</v>
      </c>
    </row>
    <row r="42" spans="1:29" x14ac:dyDescent="0.15">
      <c r="A42" s="82"/>
      <c r="B42" s="93">
        <v>36</v>
      </c>
      <c r="C42" s="102" t="s">
        <v>114</v>
      </c>
      <c r="D42" s="3" t="s">
        <v>115</v>
      </c>
      <c r="E42" s="103" t="s">
        <v>116</v>
      </c>
      <c r="F42" s="129"/>
      <c r="G42" s="130"/>
      <c r="H42" s="130">
        <v>9.8000000000000007</v>
      </c>
      <c r="I42" s="130"/>
      <c r="J42" s="130"/>
      <c r="K42" s="136">
        <v>10</v>
      </c>
      <c r="L42" s="130"/>
      <c r="M42" s="130"/>
      <c r="N42" s="130">
        <v>9.3000000000000007</v>
      </c>
      <c r="O42" s="130"/>
      <c r="P42" s="130"/>
      <c r="Q42" s="131">
        <v>8.6999999999999993</v>
      </c>
      <c r="R42" s="132">
        <f t="shared" si="7"/>
        <v>8.6999999999999993</v>
      </c>
      <c r="S42" s="133">
        <f t="shared" si="0"/>
        <v>10</v>
      </c>
      <c r="T42" s="134">
        <f t="shared" si="1"/>
        <v>9.4499999999999993</v>
      </c>
      <c r="V42" s="52" t="s">
        <v>64</v>
      </c>
      <c r="W42" s="52">
        <f t="shared" si="2"/>
        <v>0</v>
      </c>
      <c r="X42" s="52">
        <f t="shared" si="3"/>
        <v>8</v>
      </c>
      <c r="Y42" s="52">
        <f t="shared" si="4"/>
        <v>4</v>
      </c>
      <c r="Z42" s="52">
        <f t="shared" si="5"/>
        <v>8.6999999999999993</v>
      </c>
      <c r="AA42" s="52">
        <f t="shared" si="6"/>
        <v>10</v>
      </c>
      <c r="AC42" s="52">
        <v>0.1</v>
      </c>
    </row>
    <row r="43" spans="1:29" x14ac:dyDescent="0.15">
      <c r="A43" s="82"/>
      <c r="B43" s="93">
        <v>37</v>
      </c>
      <c r="C43" s="94" t="s">
        <v>117</v>
      </c>
      <c r="D43" s="2" t="s">
        <v>70</v>
      </c>
      <c r="E43" s="95" t="s">
        <v>71</v>
      </c>
      <c r="F43" s="116"/>
      <c r="G43" s="117"/>
      <c r="H43" s="117" t="s">
        <v>72</v>
      </c>
      <c r="I43" s="117"/>
      <c r="J43" s="117"/>
      <c r="K43" s="117" t="s">
        <v>72</v>
      </c>
      <c r="L43" s="117"/>
      <c r="M43" s="117"/>
      <c r="N43" s="117" t="s">
        <v>72</v>
      </c>
      <c r="O43" s="117"/>
      <c r="P43" s="117"/>
      <c r="Q43" s="118" t="s">
        <v>72</v>
      </c>
      <c r="R43" s="119" t="str">
        <f t="shared" si="7"/>
        <v>0.005未満</v>
      </c>
      <c r="S43" s="120" t="str">
        <f t="shared" si="0"/>
        <v>0.005未満</v>
      </c>
      <c r="T43" s="121" t="str">
        <f t="shared" si="1"/>
        <v>0.005未満</v>
      </c>
      <c r="V43" s="52" t="s">
        <v>72</v>
      </c>
      <c r="W43" s="52">
        <f t="shared" si="2"/>
        <v>4</v>
      </c>
      <c r="X43" s="52">
        <f t="shared" si="3"/>
        <v>8</v>
      </c>
      <c r="Y43" s="52">
        <f t="shared" si="4"/>
        <v>0</v>
      </c>
      <c r="Z43" s="52">
        <f t="shared" si="5"/>
        <v>0</v>
      </c>
      <c r="AA43" s="52">
        <f t="shared" si="6"/>
        <v>0</v>
      </c>
      <c r="AC43" s="52">
        <v>5.0000000000000001E-3</v>
      </c>
    </row>
    <row r="44" spans="1:29" x14ac:dyDescent="0.15">
      <c r="A44" s="82"/>
      <c r="B44" s="93">
        <v>38</v>
      </c>
      <c r="C44" s="102" t="s">
        <v>118</v>
      </c>
      <c r="D44" s="3" t="s">
        <v>115</v>
      </c>
      <c r="E44" s="103" t="s">
        <v>119</v>
      </c>
      <c r="F44" s="129">
        <v>6</v>
      </c>
      <c r="G44" s="97">
        <v>6.5</v>
      </c>
      <c r="H44" s="130">
        <v>7.4</v>
      </c>
      <c r="I44" s="130">
        <v>6.6</v>
      </c>
      <c r="J44" s="97">
        <v>6.1</v>
      </c>
      <c r="K44" s="97">
        <v>7.5</v>
      </c>
      <c r="L44" s="130">
        <v>6.7</v>
      </c>
      <c r="M44" s="97">
        <v>6.4</v>
      </c>
      <c r="N44" s="97">
        <v>6.4</v>
      </c>
      <c r="O44" s="130">
        <v>6.4</v>
      </c>
      <c r="P44" s="97">
        <v>6.2</v>
      </c>
      <c r="Q44" s="131">
        <v>6</v>
      </c>
      <c r="R44" s="132">
        <f t="shared" si="7"/>
        <v>6</v>
      </c>
      <c r="S44" s="133">
        <f t="shared" si="0"/>
        <v>7.5</v>
      </c>
      <c r="T44" s="134">
        <f t="shared" si="1"/>
        <v>6.5166666666666666</v>
      </c>
      <c r="V44" s="52" t="s">
        <v>120</v>
      </c>
      <c r="W44" s="52">
        <f t="shared" si="2"/>
        <v>0</v>
      </c>
      <c r="X44" s="52">
        <f t="shared" si="3"/>
        <v>0</v>
      </c>
      <c r="Y44" s="52">
        <f t="shared" si="4"/>
        <v>12</v>
      </c>
      <c r="Z44" s="52">
        <f t="shared" si="5"/>
        <v>6</v>
      </c>
      <c r="AA44" s="52">
        <f t="shared" si="6"/>
        <v>7.5</v>
      </c>
      <c r="AC44" s="52">
        <v>0.2</v>
      </c>
    </row>
    <row r="45" spans="1:29" x14ac:dyDescent="0.15">
      <c r="A45" s="82"/>
      <c r="B45" s="93">
        <v>39</v>
      </c>
      <c r="C45" s="94" t="s">
        <v>121</v>
      </c>
      <c r="D45" s="2" t="s">
        <v>122</v>
      </c>
      <c r="E45" s="95" t="s">
        <v>123</v>
      </c>
      <c r="F45" s="135"/>
      <c r="G45" s="136"/>
      <c r="H45" s="136">
        <v>91</v>
      </c>
      <c r="I45" s="136"/>
      <c r="J45" s="136"/>
      <c r="K45" s="136">
        <v>92</v>
      </c>
      <c r="L45" s="136"/>
      <c r="M45" s="136"/>
      <c r="N45" s="136">
        <v>92</v>
      </c>
      <c r="O45" s="136"/>
      <c r="P45" s="136"/>
      <c r="Q45" s="137">
        <v>96</v>
      </c>
      <c r="R45" s="138">
        <f t="shared" si="7"/>
        <v>91</v>
      </c>
      <c r="S45" s="139">
        <f t="shared" si="0"/>
        <v>96</v>
      </c>
      <c r="T45" s="140">
        <f t="shared" si="1"/>
        <v>92.75</v>
      </c>
      <c r="V45" s="52" t="s">
        <v>124</v>
      </c>
      <c r="W45" s="52">
        <f t="shared" si="2"/>
        <v>0</v>
      </c>
      <c r="X45" s="52">
        <f t="shared" si="3"/>
        <v>8</v>
      </c>
      <c r="Y45" s="52">
        <f t="shared" si="4"/>
        <v>4</v>
      </c>
      <c r="Z45" s="52">
        <f t="shared" si="5"/>
        <v>91</v>
      </c>
      <c r="AA45" s="52">
        <f t="shared" si="6"/>
        <v>96</v>
      </c>
      <c r="AC45" s="52">
        <v>1</v>
      </c>
    </row>
    <row r="46" spans="1:29" x14ac:dyDescent="0.15">
      <c r="A46" s="82"/>
      <c r="B46" s="93">
        <v>40</v>
      </c>
      <c r="C46" s="102" t="s">
        <v>125</v>
      </c>
      <c r="D46" s="3" t="s">
        <v>126</v>
      </c>
      <c r="E46" s="103" t="s">
        <v>127</v>
      </c>
      <c r="F46" s="135"/>
      <c r="G46" s="136"/>
      <c r="H46" s="136">
        <v>160</v>
      </c>
      <c r="I46" s="136"/>
      <c r="J46" s="136"/>
      <c r="K46" s="136">
        <v>146</v>
      </c>
      <c r="L46" s="136"/>
      <c r="M46" s="136"/>
      <c r="N46" s="136">
        <v>141</v>
      </c>
      <c r="O46" s="136"/>
      <c r="P46" s="136"/>
      <c r="Q46" s="137">
        <v>144</v>
      </c>
      <c r="R46" s="138">
        <f t="shared" si="7"/>
        <v>141</v>
      </c>
      <c r="S46" s="139">
        <f t="shared" si="0"/>
        <v>160</v>
      </c>
      <c r="T46" s="140">
        <f t="shared" si="1"/>
        <v>147.75</v>
      </c>
      <c r="V46" s="52" t="s">
        <v>124</v>
      </c>
      <c r="W46" s="52">
        <f t="shared" si="2"/>
        <v>0</v>
      </c>
      <c r="X46" s="52">
        <f t="shared" si="3"/>
        <v>8</v>
      </c>
      <c r="Y46" s="52">
        <f t="shared" si="4"/>
        <v>4</v>
      </c>
      <c r="Z46" s="52">
        <f t="shared" si="5"/>
        <v>141</v>
      </c>
      <c r="AA46" s="52">
        <f t="shared" si="6"/>
        <v>160</v>
      </c>
      <c r="AC46" s="52">
        <v>1</v>
      </c>
    </row>
    <row r="47" spans="1:29" x14ac:dyDescent="0.15">
      <c r="A47" s="82"/>
      <c r="B47" s="93">
        <v>41</v>
      </c>
      <c r="C47" s="94" t="s">
        <v>128</v>
      </c>
      <c r="D47" s="2" t="s">
        <v>108</v>
      </c>
      <c r="E47" s="95" t="s">
        <v>55</v>
      </c>
      <c r="F47" s="123"/>
      <c r="G47" s="124"/>
      <c r="H47" s="124" t="s">
        <v>56</v>
      </c>
      <c r="I47" s="124"/>
      <c r="J47" s="124"/>
      <c r="K47" s="124" t="s">
        <v>56</v>
      </c>
      <c r="L47" s="124"/>
      <c r="M47" s="124"/>
      <c r="N47" s="124" t="s">
        <v>56</v>
      </c>
      <c r="O47" s="124"/>
      <c r="P47" s="124"/>
      <c r="Q47" s="125" t="s">
        <v>56</v>
      </c>
      <c r="R47" s="126" t="str">
        <f t="shared" si="7"/>
        <v>0.02未満</v>
      </c>
      <c r="S47" s="127" t="str">
        <f t="shared" si="0"/>
        <v>0.02未満</v>
      </c>
      <c r="T47" s="128" t="str">
        <f t="shared" si="1"/>
        <v>0.02未満</v>
      </c>
      <c r="V47" s="52" t="s">
        <v>56</v>
      </c>
      <c r="W47" s="52">
        <f t="shared" si="2"/>
        <v>4</v>
      </c>
      <c r="X47" s="52">
        <f t="shared" si="3"/>
        <v>8</v>
      </c>
      <c r="Y47" s="52">
        <f t="shared" si="4"/>
        <v>0</v>
      </c>
      <c r="Z47" s="52">
        <f t="shared" si="5"/>
        <v>0</v>
      </c>
      <c r="AA47" s="52">
        <f t="shared" si="6"/>
        <v>0</v>
      </c>
      <c r="AC47" s="52">
        <v>0.02</v>
      </c>
    </row>
    <row r="48" spans="1:29" x14ac:dyDescent="0.15">
      <c r="A48" s="82"/>
      <c r="B48" s="93">
        <v>42</v>
      </c>
      <c r="C48" s="102" t="s">
        <v>129</v>
      </c>
      <c r="D48" s="3" t="s">
        <v>130</v>
      </c>
      <c r="E48" s="103" t="s">
        <v>131</v>
      </c>
      <c r="F48" s="110"/>
      <c r="G48" s="111"/>
      <c r="H48" s="111" t="s">
        <v>132</v>
      </c>
      <c r="I48" s="111"/>
      <c r="J48" s="111"/>
      <c r="K48" s="111" t="s">
        <v>132</v>
      </c>
      <c r="L48" s="111"/>
      <c r="M48" s="111"/>
      <c r="N48" s="111" t="s">
        <v>132</v>
      </c>
      <c r="O48" s="111"/>
      <c r="P48" s="111"/>
      <c r="Q48" s="112" t="s">
        <v>132</v>
      </c>
      <c r="R48" s="113" t="str">
        <f t="shared" si="7"/>
        <v>0.000001未満</v>
      </c>
      <c r="S48" s="114" t="str">
        <f t="shared" si="0"/>
        <v>0.000001未満</v>
      </c>
      <c r="T48" s="115" t="str">
        <f t="shared" si="1"/>
        <v>0.000001未満</v>
      </c>
      <c r="V48" s="52" t="s">
        <v>132</v>
      </c>
      <c r="W48" s="52">
        <f t="shared" si="2"/>
        <v>4</v>
      </c>
      <c r="X48" s="52">
        <f t="shared" si="3"/>
        <v>8</v>
      </c>
      <c r="Y48" s="52">
        <f t="shared" si="4"/>
        <v>0</v>
      </c>
      <c r="Z48" s="52">
        <f t="shared" si="5"/>
        <v>0</v>
      </c>
      <c r="AA48" s="52">
        <f t="shared" si="6"/>
        <v>0</v>
      </c>
      <c r="AC48" s="52">
        <v>9.9999999999999995E-7</v>
      </c>
    </row>
    <row r="49" spans="1:29" x14ac:dyDescent="0.15">
      <c r="A49" s="82"/>
      <c r="B49" s="93">
        <v>43</v>
      </c>
      <c r="C49" s="94" t="s">
        <v>133</v>
      </c>
      <c r="D49" s="2" t="s">
        <v>130</v>
      </c>
      <c r="E49" s="95" t="s">
        <v>131</v>
      </c>
      <c r="F49" s="110"/>
      <c r="G49" s="111"/>
      <c r="H49" s="111" t="s">
        <v>132</v>
      </c>
      <c r="I49" s="111"/>
      <c r="J49" s="111"/>
      <c r="K49" s="111" t="s">
        <v>132</v>
      </c>
      <c r="L49" s="111"/>
      <c r="M49" s="111"/>
      <c r="N49" s="111" t="s">
        <v>132</v>
      </c>
      <c r="O49" s="111"/>
      <c r="P49" s="111"/>
      <c r="Q49" s="112" t="s">
        <v>132</v>
      </c>
      <c r="R49" s="113" t="str">
        <f t="shared" si="7"/>
        <v>0.000001未満</v>
      </c>
      <c r="S49" s="114" t="str">
        <f t="shared" si="0"/>
        <v>0.000001未満</v>
      </c>
      <c r="T49" s="115" t="str">
        <f t="shared" si="1"/>
        <v>0.000001未満</v>
      </c>
      <c r="V49" s="52" t="s">
        <v>132</v>
      </c>
      <c r="W49" s="52">
        <f t="shared" si="2"/>
        <v>4</v>
      </c>
      <c r="X49" s="52">
        <f t="shared" si="3"/>
        <v>8</v>
      </c>
      <c r="Y49" s="52">
        <f t="shared" si="4"/>
        <v>0</v>
      </c>
      <c r="Z49" s="52">
        <f t="shared" si="5"/>
        <v>0</v>
      </c>
      <c r="AA49" s="52">
        <f t="shared" si="6"/>
        <v>0</v>
      </c>
      <c r="AC49" s="52">
        <v>9.9999999999999995E-7</v>
      </c>
    </row>
    <row r="50" spans="1:29" x14ac:dyDescent="0.15">
      <c r="A50" s="82"/>
      <c r="B50" s="93">
        <v>44</v>
      </c>
      <c r="C50" s="102" t="s">
        <v>134</v>
      </c>
      <c r="D50" s="3" t="s">
        <v>76</v>
      </c>
      <c r="E50" s="103" t="s">
        <v>71</v>
      </c>
      <c r="F50" s="116"/>
      <c r="G50" s="117"/>
      <c r="H50" s="117" t="s">
        <v>72</v>
      </c>
      <c r="I50" s="117"/>
      <c r="J50" s="117"/>
      <c r="K50" s="117" t="s">
        <v>72</v>
      </c>
      <c r="L50" s="117"/>
      <c r="M50" s="117"/>
      <c r="N50" s="117" t="s">
        <v>72</v>
      </c>
      <c r="O50" s="117"/>
      <c r="P50" s="117"/>
      <c r="Q50" s="118" t="s">
        <v>72</v>
      </c>
      <c r="R50" s="119" t="str">
        <f t="shared" si="7"/>
        <v>0.005未満</v>
      </c>
      <c r="S50" s="120" t="str">
        <f t="shared" si="0"/>
        <v>0.005未満</v>
      </c>
      <c r="T50" s="121" t="str">
        <f t="shared" si="1"/>
        <v>0.005未満</v>
      </c>
      <c r="V50" s="52" t="s">
        <v>72</v>
      </c>
      <c r="W50" s="52">
        <f t="shared" si="2"/>
        <v>4</v>
      </c>
      <c r="X50" s="52">
        <f t="shared" si="3"/>
        <v>8</v>
      </c>
      <c r="Y50" s="52">
        <f t="shared" si="4"/>
        <v>0</v>
      </c>
      <c r="Z50" s="52">
        <f t="shared" si="5"/>
        <v>0</v>
      </c>
      <c r="AA50" s="52">
        <f t="shared" si="6"/>
        <v>0</v>
      </c>
      <c r="AC50" s="52">
        <v>5.0000000000000001E-3</v>
      </c>
    </row>
    <row r="51" spans="1:29" x14ac:dyDescent="0.15">
      <c r="A51" s="82"/>
      <c r="B51" s="93">
        <v>45</v>
      </c>
      <c r="C51" s="94" t="s">
        <v>135</v>
      </c>
      <c r="D51" s="2" t="s">
        <v>136</v>
      </c>
      <c r="E51" s="95" t="s">
        <v>137</v>
      </c>
      <c r="F51" s="104"/>
      <c r="G51" s="105"/>
      <c r="H51" s="105" t="s">
        <v>138</v>
      </c>
      <c r="I51" s="105"/>
      <c r="J51" s="105"/>
      <c r="K51" s="105" t="s">
        <v>138</v>
      </c>
      <c r="L51" s="105"/>
      <c r="M51" s="105"/>
      <c r="N51" s="105" t="s">
        <v>138</v>
      </c>
      <c r="O51" s="105"/>
      <c r="P51" s="105"/>
      <c r="Q51" s="106" t="s">
        <v>138</v>
      </c>
      <c r="R51" s="107" t="str">
        <f t="shared" si="7"/>
        <v>0.0005未満</v>
      </c>
      <c r="S51" s="108" t="str">
        <f t="shared" si="0"/>
        <v>0.0005未満</v>
      </c>
      <c r="T51" s="109" t="str">
        <f t="shared" si="1"/>
        <v>0.0005未満</v>
      </c>
      <c r="V51" s="52" t="s">
        <v>138</v>
      </c>
      <c r="W51" s="52">
        <f t="shared" si="2"/>
        <v>4</v>
      </c>
      <c r="X51" s="52">
        <f t="shared" si="3"/>
        <v>8</v>
      </c>
      <c r="Y51" s="52">
        <f t="shared" si="4"/>
        <v>0</v>
      </c>
      <c r="Z51" s="52">
        <f t="shared" si="5"/>
        <v>0</v>
      </c>
      <c r="AA51" s="52">
        <f t="shared" si="6"/>
        <v>0</v>
      </c>
      <c r="AC51" s="52">
        <v>5.0000000000000001E-4</v>
      </c>
    </row>
    <row r="52" spans="1:29" x14ac:dyDescent="0.15">
      <c r="A52" s="82"/>
      <c r="B52" s="93">
        <v>46</v>
      </c>
      <c r="C52" s="102" t="s">
        <v>139</v>
      </c>
      <c r="D52" s="3" t="s">
        <v>140</v>
      </c>
      <c r="E52" s="103" t="s">
        <v>141</v>
      </c>
      <c r="F52" s="96">
        <v>0.3</v>
      </c>
      <c r="G52" s="97">
        <v>0.5</v>
      </c>
      <c r="H52" s="97">
        <v>0.5</v>
      </c>
      <c r="I52" s="97">
        <v>0.4</v>
      </c>
      <c r="J52" s="97">
        <v>0.4</v>
      </c>
      <c r="K52" s="97">
        <v>0.4</v>
      </c>
      <c r="L52" s="97">
        <v>0.5</v>
      </c>
      <c r="M52" s="97">
        <v>0.4</v>
      </c>
      <c r="N52" s="97" t="s">
        <v>142</v>
      </c>
      <c r="O52" s="130" t="s">
        <v>142</v>
      </c>
      <c r="P52" s="130">
        <v>0.3</v>
      </c>
      <c r="Q52" s="98">
        <v>0.3</v>
      </c>
      <c r="R52" s="132" t="str">
        <f t="shared" si="7"/>
        <v>0.3未満</v>
      </c>
      <c r="S52" s="133">
        <f t="shared" si="0"/>
        <v>0.5</v>
      </c>
      <c r="T52" s="134">
        <f t="shared" si="1"/>
        <v>0.3833333333333333</v>
      </c>
      <c r="V52" s="52" t="s">
        <v>142</v>
      </c>
      <c r="W52" s="52">
        <f t="shared" si="2"/>
        <v>2</v>
      </c>
      <c r="X52" s="52">
        <f t="shared" si="3"/>
        <v>0</v>
      </c>
      <c r="Y52" s="52">
        <f t="shared" si="4"/>
        <v>10</v>
      </c>
      <c r="Z52" s="52">
        <f t="shared" si="5"/>
        <v>0.3</v>
      </c>
      <c r="AA52" s="52">
        <f t="shared" si="6"/>
        <v>0.5</v>
      </c>
      <c r="AC52" s="52">
        <v>0.3</v>
      </c>
    </row>
    <row r="53" spans="1:29" x14ac:dyDescent="0.15">
      <c r="A53" s="82"/>
      <c r="B53" s="93">
        <v>47</v>
      </c>
      <c r="C53" s="94" t="s">
        <v>143</v>
      </c>
      <c r="D53" s="2" t="s">
        <v>144</v>
      </c>
      <c r="E53" s="95" t="s">
        <v>145</v>
      </c>
      <c r="F53" s="123">
        <v>8.11</v>
      </c>
      <c r="G53" s="97">
        <v>8.06</v>
      </c>
      <c r="H53" s="97">
        <v>7.99</v>
      </c>
      <c r="I53" s="124">
        <v>7.99</v>
      </c>
      <c r="J53" s="124">
        <v>7.9</v>
      </c>
      <c r="K53" s="97">
        <v>8.0299999999999994</v>
      </c>
      <c r="L53" s="124">
        <v>8.09</v>
      </c>
      <c r="M53" s="124">
        <v>8.1</v>
      </c>
      <c r="N53" s="124">
        <v>8.15</v>
      </c>
      <c r="O53" s="97">
        <v>8.1199999999999992</v>
      </c>
      <c r="P53" s="97">
        <v>8.09</v>
      </c>
      <c r="Q53" s="98">
        <v>8.11</v>
      </c>
      <c r="R53" s="126">
        <f t="shared" si="7"/>
        <v>7.9</v>
      </c>
      <c r="S53" s="127">
        <f t="shared" si="0"/>
        <v>8.15</v>
      </c>
      <c r="T53" s="128">
        <f t="shared" si="1"/>
        <v>8.0616666666666674</v>
      </c>
      <c r="W53" s="52">
        <f t="shared" si="2"/>
        <v>0</v>
      </c>
      <c r="X53" s="52">
        <f t="shared" si="3"/>
        <v>0</v>
      </c>
      <c r="Y53" s="52">
        <f t="shared" si="4"/>
        <v>12</v>
      </c>
      <c r="Z53" s="52">
        <f t="shared" si="5"/>
        <v>7.9</v>
      </c>
      <c r="AA53" s="52">
        <f t="shared" si="6"/>
        <v>8.15</v>
      </c>
    </row>
    <row r="54" spans="1:29" x14ac:dyDescent="0.15">
      <c r="A54" s="82"/>
      <c r="B54" s="93">
        <v>48</v>
      </c>
      <c r="C54" s="102" t="s">
        <v>146</v>
      </c>
      <c r="D54" s="3" t="s">
        <v>147</v>
      </c>
      <c r="E54" s="103" t="s">
        <v>145</v>
      </c>
      <c r="F54" s="96" t="s">
        <v>245</v>
      </c>
      <c r="G54" s="97" t="s">
        <v>245</v>
      </c>
      <c r="H54" s="97" t="s">
        <v>245</v>
      </c>
      <c r="I54" s="97" t="s">
        <v>245</v>
      </c>
      <c r="J54" s="97" t="s">
        <v>245</v>
      </c>
      <c r="K54" s="97" t="s">
        <v>245</v>
      </c>
      <c r="L54" s="97" t="s">
        <v>245</v>
      </c>
      <c r="M54" s="97" t="s">
        <v>245</v>
      </c>
      <c r="N54" s="97" t="s">
        <v>245</v>
      </c>
      <c r="O54" s="97" t="s">
        <v>245</v>
      </c>
      <c r="P54" s="97" t="s">
        <v>245</v>
      </c>
      <c r="Q54" s="98" t="s">
        <v>245</v>
      </c>
      <c r="R54" s="99"/>
      <c r="S54" s="100"/>
      <c r="T54" s="101"/>
      <c r="W54" s="52">
        <f t="shared" si="2"/>
        <v>0</v>
      </c>
      <c r="X54" s="52">
        <f t="shared" si="3"/>
        <v>0</v>
      </c>
      <c r="Y54" s="52">
        <f t="shared" si="4"/>
        <v>12</v>
      </c>
      <c r="Z54" s="52">
        <f t="shared" si="5"/>
        <v>0</v>
      </c>
      <c r="AA54" s="52">
        <f t="shared" si="6"/>
        <v>0</v>
      </c>
    </row>
    <row r="55" spans="1:29" x14ac:dyDescent="0.15">
      <c r="A55" s="82"/>
      <c r="B55" s="93">
        <v>49</v>
      </c>
      <c r="C55" s="94" t="s">
        <v>148</v>
      </c>
      <c r="D55" s="2" t="s">
        <v>147</v>
      </c>
      <c r="E55" s="95" t="s">
        <v>145</v>
      </c>
      <c r="F55" s="96" t="s">
        <v>245</v>
      </c>
      <c r="G55" s="97" t="s">
        <v>245</v>
      </c>
      <c r="H55" s="97" t="s">
        <v>245</v>
      </c>
      <c r="I55" s="97" t="s">
        <v>245</v>
      </c>
      <c r="J55" s="97" t="s">
        <v>245</v>
      </c>
      <c r="K55" s="97" t="s">
        <v>245</v>
      </c>
      <c r="L55" s="97" t="s">
        <v>245</v>
      </c>
      <c r="M55" s="97" t="s">
        <v>245</v>
      </c>
      <c r="N55" s="97" t="s">
        <v>245</v>
      </c>
      <c r="O55" s="97" t="s">
        <v>245</v>
      </c>
      <c r="P55" s="97" t="s">
        <v>245</v>
      </c>
      <c r="Q55" s="98" t="s">
        <v>245</v>
      </c>
      <c r="R55" s="99"/>
      <c r="S55" s="100"/>
      <c r="T55" s="101"/>
      <c r="W55" s="52">
        <f t="shared" si="2"/>
        <v>0</v>
      </c>
      <c r="X55" s="52">
        <f t="shared" si="3"/>
        <v>0</v>
      </c>
      <c r="Y55" s="52">
        <f t="shared" si="4"/>
        <v>12</v>
      </c>
      <c r="Z55" s="52">
        <f t="shared" si="5"/>
        <v>0</v>
      </c>
      <c r="AA55" s="52">
        <f t="shared" si="6"/>
        <v>0</v>
      </c>
    </row>
    <row r="56" spans="1:29" x14ac:dyDescent="0.15">
      <c r="A56" s="82"/>
      <c r="B56" s="93">
        <v>50</v>
      </c>
      <c r="C56" s="102" t="s">
        <v>149</v>
      </c>
      <c r="D56" s="3" t="s">
        <v>150</v>
      </c>
      <c r="E56" s="103" t="s">
        <v>151</v>
      </c>
      <c r="F56" s="129" t="s">
        <v>124</v>
      </c>
      <c r="G56" s="130" t="s">
        <v>124</v>
      </c>
      <c r="H56" s="130" t="s">
        <v>124</v>
      </c>
      <c r="I56" s="130" t="s">
        <v>124</v>
      </c>
      <c r="J56" s="136" t="s">
        <v>124</v>
      </c>
      <c r="K56" s="130" t="s">
        <v>124</v>
      </c>
      <c r="L56" s="130" t="s">
        <v>124</v>
      </c>
      <c r="M56" s="130" t="s">
        <v>124</v>
      </c>
      <c r="N56" s="130" t="s">
        <v>124</v>
      </c>
      <c r="O56" s="130" t="s">
        <v>124</v>
      </c>
      <c r="P56" s="130" t="s">
        <v>124</v>
      </c>
      <c r="Q56" s="131" t="s">
        <v>124</v>
      </c>
      <c r="R56" s="132" t="str">
        <f t="shared" si="7"/>
        <v>1未満</v>
      </c>
      <c r="S56" s="133" t="str">
        <f t="shared" si="0"/>
        <v>1未満</v>
      </c>
      <c r="T56" s="134" t="str">
        <f t="shared" si="1"/>
        <v>1未満</v>
      </c>
      <c r="V56" s="52" t="s">
        <v>152</v>
      </c>
      <c r="W56" s="52">
        <f t="shared" si="2"/>
        <v>12</v>
      </c>
      <c r="X56" s="52">
        <f t="shared" si="3"/>
        <v>0</v>
      </c>
      <c r="Y56" s="52">
        <f t="shared" si="4"/>
        <v>0</v>
      </c>
      <c r="Z56" s="52">
        <f t="shared" si="5"/>
        <v>0</v>
      </c>
      <c r="AA56" s="52">
        <f t="shared" si="6"/>
        <v>0</v>
      </c>
      <c r="AC56" s="52">
        <v>1</v>
      </c>
    </row>
    <row r="57" spans="1:29" ht="14.25" thickBot="1" x14ac:dyDescent="0.2">
      <c r="A57" s="82"/>
      <c r="B57" s="141">
        <v>51</v>
      </c>
      <c r="C57" s="142" t="s">
        <v>153</v>
      </c>
      <c r="D57" s="4" t="s">
        <v>154</v>
      </c>
      <c r="E57" s="143" t="s">
        <v>155</v>
      </c>
      <c r="F57" s="190" t="s">
        <v>64</v>
      </c>
      <c r="G57" s="144" t="s">
        <v>64</v>
      </c>
      <c r="H57" s="144" t="s">
        <v>64</v>
      </c>
      <c r="I57" s="144" t="s">
        <v>64</v>
      </c>
      <c r="J57" s="144" t="s">
        <v>64</v>
      </c>
      <c r="K57" s="144" t="s">
        <v>64</v>
      </c>
      <c r="L57" s="145" t="s">
        <v>64</v>
      </c>
      <c r="M57" s="144" t="s">
        <v>64</v>
      </c>
      <c r="N57" s="144" t="s">
        <v>64</v>
      </c>
      <c r="O57" s="144" t="s">
        <v>64</v>
      </c>
      <c r="P57" s="144" t="s">
        <v>64</v>
      </c>
      <c r="Q57" s="146" t="s">
        <v>64</v>
      </c>
      <c r="R57" s="147" t="str">
        <f t="shared" si="7"/>
        <v>0.1未満</v>
      </c>
      <c r="S57" s="148" t="str">
        <f t="shared" si="0"/>
        <v>0.1未満</v>
      </c>
      <c r="T57" s="149" t="str">
        <f t="shared" si="1"/>
        <v>0.1未満</v>
      </c>
      <c r="V57" s="52" t="s">
        <v>156</v>
      </c>
      <c r="W57" s="52">
        <f t="shared" si="2"/>
        <v>12</v>
      </c>
      <c r="X57" s="52">
        <f t="shared" si="3"/>
        <v>0</v>
      </c>
      <c r="Y57" s="52">
        <f t="shared" si="4"/>
        <v>0</v>
      </c>
      <c r="Z57" s="52">
        <f t="shared" si="5"/>
        <v>0</v>
      </c>
      <c r="AA57" s="52">
        <f t="shared" si="6"/>
        <v>0</v>
      </c>
      <c r="AC57" s="52">
        <v>0.1</v>
      </c>
    </row>
    <row r="58" spans="1:29" ht="14.25" thickBot="1" x14ac:dyDescent="0.2">
      <c r="A58" s="82"/>
      <c r="B58" s="150"/>
      <c r="C58" s="142" t="s">
        <v>157</v>
      </c>
      <c r="D58" s="4" t="s">
        <v>62</v>
      </c>
      <c r="E58" s="143" t="s">
        <v>158</v>
      </c>
      <c r="F58" s="151">
        <v>0.3</v>
      </c>
      <c r="G58" s="152">
        <v>0.3</v>
      </c>
      <c r="H58" s="152">
        <v>0.2</v>
      </c>
      <c r="I58" s="152">
        <v>0.5</v>
      </c>
      <c r="J58" s="152">
        <v>0.2</v>
      </c>
      <c r="K58" s="152">
        <v>0.4</v>
      </c>
      <c r="L58" s="153">
        <v>0.3</v>
      </c>
      <c r="M58" s="152">
        <v>0.3</v>
      </c>
      <c r="N58" s="152">
        <v>0.4</v>
      </c>
      <c r="O58" s="152">
        <v>0.5</v>
      </c>
      <c r="P58" s="152">
        <v>0.4</v>
      </c>
      <c r="Q58" s="154">
        <v>0.3</v>
      </c>
      <c r="R58" s="155">
        <f t="shared" si="7"/>
        <v>0.2</v>
      </c>
      <c r="S58" s="156">
        <f t="shared" si="0"/>
        <v>0.5</v>
      </c>
      <c r="T58" s="157" t="str">
        <f t="shared" si="1"/>
        <v>1未満</v>
      </c>
      <c r="V58" s="52" t="s">
        <v>124</v>
      </c>
      <c r="W58" s="52">
        <f t="shared" si="2"/>
        <v>0</v>
      </c>
      <c r="X58" s="52">
        <f t="shared" si="3"/>
        <v>0</v>
      </c>
      <c r="Y58" s="52">
        <f t="shared" si="4"/>
        <v>12</v>
      </c>
      <c r="Z58" s="52">
        <f t="shared" si="5"/>
        <v>0.2</v>
      </c>
      <c r="AA58" s="52">
        <f t="shared" si="6"/>
        <v>0.5</v>
      </c>
      <c r="AC58" s="52">
        <v>1</v>
      </c>
    </row>
    <row r="60" spans="1:29" hidden="1" x14ac:dyDescent="0.15"/>
    <row r="61" spans="1:29" ht="13.5" hidden="1" customHeight="1" x14ac:dyDescent="0.15">
      <c r="B61" s="53" t="s">
        <v>0</v>
      </c>
      <c r="C61" s="54"/>
      <c r="D61" s="54" t="s">
        <v>1</v>
      </c>
      <c r="E61" s="54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58" t="s">
        <v>159</v>
      </c>
    </row>
    <row r="62" spans="1:29" ht="13.5" hidden="1" customHeight="1" x14ac:dyDescent="0.15">
      <c r="B62" s="159"/>
      <c r="C62" s="160"/>
      <c r="D62" s="160"/>
      <c r="E62" s="160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61"/>
      <c r="T62" s="189"/>
    </row>
    <row r="63" spans="1:29" ht="13.5" hidden="1" customHeight="1" x14ac:dyDescent="0.15">
      <c r="B63" s="159" t="s">
        <v>18</v>
      </c>
      <c r="C63" s="160"/>
      <c r="D63" s="61" t="s">
        <v>161</v>
      </c>
      <c r="E63" s="61" t="s">
        <v>161</v>
      </c>
      <c r="F63" s="64">
        <f>F4</f>
        <v>44671</v>
      </c>
      <c r="G63" s="64">
        <f t="shared" ref="G63:Q64" si="8">G4</f>
        <v>44699</v>
      </c>
      <c r="H63" s="64">
        <f t="shared" si="8"/>
        <v>44727</v>
      </c>
      <c r="I63" s="64">
        <f t="shared" si="8"/>
        <v>44756</v>
      </c>
      <c r="J63" s="64">
        <f t="shared" si="8"/>
        <v>44790</v>
      </c>
      <c r="K63" s="64">
        <f t="shared" si="8"/>
        <v>44825</v>
      </c>
      <c r="L63" s="64">
        <f t="shared" si="8"/>
        <v>44853</v>
      </c>
      <c r="M63" s="64">
        <f t="shared" si="8"/>
        <v>44881</v>
      </c>
      <c r="N63" s="64">
        <f t="shared" si="8"/>
        <v>44916</v>
      </c>
      <c r="O63" s="64">
        <f t="shared" si="8"/>
        <v>44944</v>
      </c>
      <c r="P63" s="64">
        <f t="shared" si="8"/>
        <v>44972</v>
      </c>
      <c r="Q63" s="64">
        <f t="shared" si="8"/>
        <v>44993</v>
      </c>
      <c r="R63" s="162"/>
    </row>
    <row r="64" spans="1:29" ht="13.5" hidden="1" customHeight="1" x14ac:dyDescent="0.15">
      <c r="B64" s="159" t="s">
        <v>20</v>
      </c>
      <c r="C64" s="160"/>
      <c r="D64" s="61" t="s">
        <v>161</v>
      </c>
      <c r="E64" s="61" t="s">
        <v>161</v>
      </c>
      <c r="F64" s="163">
        <f>F5</f>
        <v>14</v>
      </c>
      <c r="G64" s="163">
        <f t="shared" si="8"/>
        <v>15</v>
      </c>
      <c r="H64" s="163">
        <f t="shared" si="8"/>
        <v>18.5</v>
      </c>
      <c r="I64" s="163">
        <f t="shared" si="8"/>
        <v>23.5</v>
      </c>
      <c r="J64" s="163">
        <f t="shared" si="8"/>
        <v>25.5</v>
      </c>
      <c r="K64" s="163">
        <f t="shared" si="8"/>
        <v>22</v>
      </c>
      <c r="L64" s="163">
        <f t="shared" si="8"/>
        <v>17</v>
      </c>
      <c r="M64" s="163">
        <f t="shared" si="8"/>
        <v>13.5</v>
      </c>
      <c r="N64" s="163">
        <f t="shared" si="8"/>
        <v>6.5</v>
      </c>
      <c r="O64" s="163">
        <f t="shared" si="8"/>
        <v>6.5</v>
      </c>
      <c r="P64" s="163">
        <f t="shared" si="8"/>
        <v>6</v>
      </c>
      <c r="Q64" s="163">
        <f t="shared" si="8"/>
        <v>8.5</v>
      </c>
      <c r="R64" s="162">
        <f>IF(AND(F64="",G64="",H64="",I64="",J64="",K64="",L64="",M64="",N64="",O64="",P64="",Q64=""),"",AVERAGE(F64:Q64))</f>
        <v>14.708333333333334</v>
      </c>
    </row>
    <row r="65" spans="2:18" ht="13.5" hidden="1" customHeight="1" x14ac:dyDescent="0.15">
      <c r="B65" s="159" t="s">
        <v>21</v>
      </c>
      <c r="C65" s="160"/>
      <c r="D65" s="61" t="s">
        <v>160</v>
      </c>
      <c r="E65" s="61" t="s">
        <v>160</v>
      </c>
      <c r="F65" s="163">
        <f t="shared" ref="F65:Q65" si="9">F6</f>
        <v>20</v>
      </c>
      <c r="G65" s="163">
        <f t="shared" si="9"/>
        <v>22.5</v>
      </c>
      <c r="H65" s="163">
        <f t="shared" si="9"/>
        <v>18</v>
      </c>
      <c r="I65" s="163">
        <f t="shared" si="9"/>
        <v>23</v>
      </c>
      <c r="J65" s="163">
        <f t="shared" si="9"/>
        <v>24.5</v>
      </c>
      <c r="K65" s="163">
        <f t="shared" si="9"/>
        <v>20</v>
      </c>
      <c r="L65" s="163">
        <f t="shared" si="9"/>
        <v>15</v>
      </c>
      <c r="M65" s="163">
        <f t="shared" si="9"/>
        <v>7.5</v>
      </c>
      <c r="N65" s="163">
        <f t="shared" si="9"/>
        <v>2</v>
      </c>
      <c r="O65" s="163">
        <f t="shared" si="9"/>
        <v>5.5</v>
      </c>
      <c r="P65" s="163">
        <f t="shared" si="9"/>
        <v>1</v>
      </c>
      <c r="Q65" s="163">
        <f t="shared" si="9"/>
        <v>10</v>
      </c>
      <c r="R65" s="162">
        <f>IF(AND(F65="",G65="",H65="",I65="",J65="",K65="",L65="",M65="",N65="",O65="",P65="",Q65=""),"",AVERAGE(F65:Q65))</f>
        <v>14.083333333333334</v>
      </c>
    </row>
    <row r="66" spans="2:18" ht="13.5" hidden="1" customHeight="1" x14ac:dyDescent="0.15">
      <c r="B66" s="93">
        <v>1</v>
      </c>
      <c r="C66" s="94" t="s">
        <v>22</v>
      </c>
      <c r="D66" s="2" t="s">
        <v>23</v>
      </c>
      <c r="E66" s="164" t="s">
        <v>24</v>
      </c>
      <c r="F66" s="165">
        <f t="shared" ref="F66:Q81" si="10">IF(F7="","",IF(F7=$V7,$AC7,F7))</f>
        <v>0</v>
      </c>
      <c r="G66" s="165">
        <f t="shared" si="10"/>
        <v>0</v>
      </c>
      <c r="H66" s="165">
        <f t="shared" si="10"/>
        <v>0</v>
      </c>
      <c r="I66" s="165">
        <f t="shared" si="10"/>
        <v>0</v>
      </c>
      <c r="J66" s="165">
        <f t="shared" si="10"/>
        <v>0</v>
      </c>
      <c r="K66" s="165">
        <f t="shared" si="10"/>
        <v>0</v>
      </c>
      <c r="L66" s="165">
        <f t="shared" si="10"/>
        <v>0</v>
      </c>
      <c r="M66" s="165">
        <f t="shared" si="10"/>
        <v>0</v>
      </c>
      <c r="N66" s="165">
        <f t="shared" si="10"/>
        <v>0</v>
      </c>
      <c r="O66" s="165">
        <f t="shared" si="10"/>
        <v>0</v>
      </c>
      <c r="P66" s="165">
        <f t="shared" si="10"/>
        <v>0</v>
      </c>
      <c r="Q66" s="165">
        <f t="shared" si="10"/>
        <v>0</v>
      </c>
      <c r="R66" s="162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93">
        <v>2</v>
      </c>
      <c r="C67" s="94" t="s">
        <v>25</v>
      </c>
      <c r="D67" s="2" t="s">
        <v>26</v>
      </c>
      <c r="E67" s="164" t="s">
        <v>27</v>
      </c>
      <c r="F67" s="165" t="str">
        <f t="shared" si="10"/>
        <v>不検出</v>
      </c>
      <c r="G67" s="165" t="str">
        <f t="shared" si="10"/>
        <v>不検出</v>
      </c>
      <c r="H67" s="165" t="str">
        <f t="shared" si="10"/>
        <v>不検出</v>
      </c>
      <c r="I67" s="165" t="str">
        <f t="shared" si="10"/>
        <v>不検出</v>
      </c>
      <c r="J67" s="165" t="str">
        <f t="shared" si="10"/>
        <v>不検出</v>
      </c>
      <c r="K67" s="165" t="str">
        <f t="shared" si="10"/>
        <v>不検出</v>
      </c>
      <c r="L67" s="165" t="str">
        <f t="shared" si="10"/>
        <v>不検出</v>
      </c>
      <c r="M67" s="165" t="str">
        <f t="shared" si="10"/>
        <v>不検出</v>
      </c>
      <c r="N67" s="165" t="str">
        <f t="shared" si="10"/>
        <v>不検出</v>
      </c>
      <c r="O67" s="165" t="str">
        <f t="shared" si="10"/>
        <v>不検出</v>
      </c>
      <c r="P67" s="165" t="str">
        <f t="shared" si="10"/>
        <v>不検出</v>
      </c>
      <c r="Q67" s="165" t="str">
        <f t="shared" si="10"/>
        <v>不検出</v>
      </c>
      <c r="R67" s="162"/>
    </row>
    <row r="68" spans="2:18" ht="13.5" hidden="1" customHeight="1" x14ac:dyDescent="0.15">
      <c r="B68" s="93">
        <v>3</v>
      </c>
      <c r="C68" s="94" t="s">
        <v>29</v>
      </c>
      <c r="D68" s="2" t="s">
        <v>30</v>
      </c>
      <c r="E68" s="164" t="s">
        <v>31</v>
      </c>
      <c r="F68" s="165" t="str">
        <f t="shared" si="10"/>
        <v/>
      </c>
      <c r="G68" s="165" t="str">
        <f t="shared" si="10"/>
        <v/>
      </c>
      <c r="H68" s="165">
        <f t="shared" si="10"/>
        <v>2.9999999999999997E-4</v>
      </c>
      <c r="I68" s="165" t="str">
        <f t="shared" si="10"/>
        <v/>
      </c>
      <c r="J68" s="165" t="str">
        <f t="shared" si="10"/>
        <v/>
      </c>
      <c r="K68" s="165">
        <f t="shared" si="10"/>
        <v>2.9999999999999997E-4</v>
      </c>
      <c r="L68" s="165" t="str">
        <f t="shared" si="10"/>
        <v/>
      </c>
      <c r="M68" s="165" t="str">
        <f t="shared" si="10"/>
        <v/>
      </c>
      <c r="N68" s="165">
        <f t="shared" si="10"/>
        <v>2.9999999999999997E-4</v>
      </c>
      <c r="O68" s="165" t="str">
        <f t="shared" si="10"/>
        <v/>
      </c>
      <c r="P68" s="165" t="str">
        <f t="shared" si="10"/>
        <v/>
      </c>
      <c r="Q68" s="165">
        <f t="shared" si="10"/>
        <v>2.9999999999999997E-4</v>
      </c>
      <c r="R68" s="162">
        <f t="shared" ref="R68:R112" si="11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93">
        <v>4</v>
      </c>
      <c r="C69" s="94" t="s">
        <v>33</v>
      </c>
      <c r="D69" s="2" t="s">
        <v>34</v>
      </c>
      <c r="E69" s="164" t="s">
        <v>35</v>
      </c>
      <c r="F69" s="165" t="str">
        <f t="shared" si="10"/>
        <v/>
      </c>
      <c r="G69" s="165" t="str">
        <f t="shared" si="10"/>
        <v/>
      </c>
      <c r="H69" s="165">
        <f t="shared" si="10"/>
        <v>5.0000000000000002E-5</v>
      </c>
      <c r="I69" s="165" t="str">
        <f t="shared" si="10"/>
        <v/>
      </c>
      <c r="J69" s="165" t="str">
        <f t="shared" si="10"/>
        <v/>
      </c>
      <c r="K69" s="165">
        <f t="shared" si="10"/>
        <v>5.0000000000000002E-5</v>
      </c>
      <c r="L69" s="165" t="str">
        <f t="shared" si="10"/>
        <v/>
      </c>
      <c r="M69" s="165" t="str">
        <f t="shared" si="10"/>
        <v/>
      </c>
      <c r="N69" s="165">
        <f t="shared" si="10"/>
        <v>5.0000000000000002E-5</v>
      </c>
      <c r="O69" s="165" t="str">
        <f t="shared" si="10"/>
        <v/>
      </c>
      <c r="P69" s="165" t="str">
        <f t="shared" si="10"/>
        <v/>
      </c>
      <c r="Q69" s="165">
        <f t="shared" si="10"/>
        <v>5.0000000000000002E-5</v>
      </c>
      <c r="R69" s="162">
        <f t="shared" si="11"/>
        <v>5.0000000000000002E-5</v>
      </c>
    </row>
    <row r="70" spans="2:18" ht="13.5" hidden="1" customHeight="1" x14ac:dyDescent="0.15">
      <c r="B70" s="93">
        <v>5</v>
      </c>
      <c r="C70" s="94" t="s">
        <v>37</v>
      </c>
      <c r="D70" s="2" t="s">
        <v>38</v>
      </c>
      <c r="E70" s="164" t="s">
        <v>39</v>
      </c>
      <c r="F70" s="165" t="str">
        <f t="shared" si="10"/>
        <v/>
      </c>
      <c r="G70" s="165" t="str">
        <f t="shared" si="10"/>
        <v/>
      </c>
      <c r="H70" s="165">
        <f t="shared" si="10"/>
        <v>1E-3</v>
      </c>
      <c r="I70" s="165" t="str">
        <f t="shared" si="10"/>
        <v/>
      </c>
      <c r="J70" s="165" t="str">
        <f t="shared" si="10"/>
        <v/>
      </c>
      <c r="K70" s="165">
        <f t="shared" si="10"/>
        <v>1E-3</v>
      </c>
      <c r="L70" s="165" t="str">
        <f t="shared" si="10"/>
        <v/>
      </c>
      <c r="M70" s="165" t="str">
        <f t="shared" si="10"/>
        <v/>
      </c>
      <c r="N70" s="165">
        <f t="shared" si="10"/>
        <v>1E-3</v>
      </c>
      <c r="O70" s="165" t="str">
        <f t="shared" si="10"/>
        <v/>
      </c>
      <c r="P70" s="165" t="str">
        <f t="shared" si="10"/>
        <v/>
      </c>
      <c r="Q70" s="165">
        <f t="shared" si="10"/>
        <v>1E-3</v>
      </c>
      <c r="R70" s="162">
        <f t="shared" si="11"/>
        <v>1E-3</v>
      </c>
    </row>
    <row r="71" spans="2:18" ht="13.5" hidden="1" customHeight="1" x14ac:dyDescent="0.15">
      <c r="B71" s="93">
        <v>6</v>
      </c>
      <c r="C71" s="94" t="s">
        <v>41</v>
      </c>
      <c r="D71" s="2" t="s">
        <v>38</v>
      </c>
      <c r="E71" s="164" t="s">
        <v>39</v>
      </c>
      <c r="F71" s="165" t="str">
        <f t="shared" si="10"/>
        <v/>
      </c>
      <c r="G71" s="165" t="str">
        <f t="shared" si="10"/>
        <v/>
      </c>
      <c r="H71" s="165">
        <f t="shared" si="10"/>
        <v>1E-3</v>
      </c>
      <c r="I71" s="165" t="str">
        <f t="shared" si="10"/>
        <v/>
      </c>
      <c r="J71" s="165" t="str">
        <f t="shared" si="10"/>
        <v/>
      </c>
      <c r="K71" s="165">
        <f t="shared" si="10"/>
        <v>1E-3</v>
      </c>
      <c r="L71" s="165" t="str">
        <f t="shared" si="10"/>
        <v/>
      </c>
      <c r="M71" s="165" t="str">
        <f t="shared" si="10"/>
        <v/>
      </c>
      <c r="N71" s="165">
        <f t="shared" si="10"/>
        <v>1E-3</v>
      </c>
      <c r="O71" s="165" t="str">
        <f t="shared" si="10"/>
        <v/>
      </c>
      <c r="P71" s="165" t="str">
        <f t="shared" si="10"/>
        <v/>
      </c>
      <c r="Q71" s="165">
        <f t="shared" si="10"/>
        <v>1E-3</v>
      </c>
      <c r="R71" s="162">
        <f t="shared" si="11"/>
        <v>1E-3</v>
      </c>
    </row>
    <row r="72" spans="2:18" ht="13.5" hidden="1" customHeight="1" x14ac:dyDescent="0.15">
      <c r="B72" s="93">
        <v>7</v>
      </c>
      <c r="C72" s="94" t="s">
        <v>42</v>
      </c>
      <c r="D72" s="2" t="s">
        <v>38</v>
      </c>
      <c r="E72" s="164" t="s">
        <v>39</v>
      </c>
      <c r="F72" s="165" t="str">
        <f t="shared" si="10"/>
        <v/>
      </c>
      <c r="G72" s="165" t="str">
        <f t="shared" si="10"/>
        <v/>
      </c>
      <c r="H72" s="165">
        <f t="shared" si="10"/>
        <v>1E-3</v>
      </c>
      <c r="I72" s="165" t="str">
        <f t="shared" si="10"/>
        <v/>
      </c>
      <c r="J72" s="165" t="str">
        <f t="shared" si="10"/>
        <v/>
      </c>
      <c r="K72" s="165">
        <f t="shared" si="10"/>
        <v>1E-3</v>
      </c>
      <c r="L72" s="165" t="str">
        <f t="shared" si="10"/>
        <v/>
      </c>
      <c r="M72" s="165" t="str">
        <f t="shared" si="10"/>
        <v/>
      </c>
      <c r="N72" s="165">
        <f t="shared" si="10"/>
        <v>1E-3</v>
      </c>
      <c r="O72" s="165" t="str">
        <f t="shared" si="10"/>
        <v/>
      </c>
      <c r="P72" s="165" t="str">
        <f t="shared" si="10"/>
        <v/>
      </c>
      <c r="Q72" s="165">
        <f t="shared" si="10"/>
        <v>1E-3</v>
      </c>
      <c r="R72" s="162">
        <f t="shared" si="11"/>
        <v>1E-3</v>
      </c>
    </row>
    <row r="73" spans="2:18" ht="13.5" hidden="1" customHeight="1" x14ac:dyDescent="0.15">
      <c r="B73" s="93">
        <v>8</v>
      </c>
      <c r="C73" s="94" t="s">
        <v>43</v>
      </c>
      <c r="D73" s="2" t="s">
        <v>70</v>
      </c>
      <c r="E73" s="164" t="s">
        <v>71</v>
      </c>
      <c r="F73" s="165" t="str">
        <f t="shared" si="10"/>
        <v/>
      </c>
      <c r="G73" s="165" t="str">
        <f t="shared" si="10"/>
        <v/>
      </c>
      <c r="H73" s="165">
        <f t="shared" si="10"/>
        <v>2E-3</v>
      </c>
      <c r="I73" s="165" t="str">
        <f t="shared" si="10"/>
        <v/>
      </c>
      <c r="J73" s="165" t="str">
        <f t="shared" si="10"/>
        <v/>
      </c>
      <c r="K73" s="165">
        <f t="shared" si="10"/>
        <v>2E-3</v>
      </c>
      <c r="L73" s="165" t="str">
        <f t="shared" si="10"/>
        <v/>
      </c>
      <c r="M73" s="165" t="str">
        <f t="shared" si="10"/>
        <v/>
      </c>
      <c r="N73" s="165">
        <f t="shared" si="10"/>
        <v>2E-3</v>
      </c>
      <c r="O73" s="165" t="str">
        <f t="shared" si="10"/>
        <v/>
      </c>
      <c r="P73" s="165" t="str">
        <f t="shared" si="10"/>
        <v/>
      </c>
      <c r="Q73" s="165">
        <f t="shared" si="10"/>
        <v>2E-3</v>
      </c>
      <c r="R73" s="162">
        <f t="shared" si="11"/>
        <v>2E-3</v>
      </c>
    </row>
    <row r="74" spans="2:18" ht="13.5" hidden="1" customHeight="1" x14ac:dyDescent="0.15">
      <c r="B74" s="93">
        <v>9</v>
      </c>
      <c r="C74" s="94" t="s">
        <v>48</v>
      </c>
      <c r="D74" s="2" t="s">
        <v>49</v>
      </c>
      <c r="E74" s="164" t="s">
        <v>50</v>
      </c>
      <c r="F74" s="165" t="str">
        <f t="shared" si="10"/>
        <v/>
      </c>
      <c r="G74" s="165" t="str">
        <f t="shared" si="10"/>
        <v/>
      </c>
      <c r="H74" s="165">
        <f t="shared" si="10"/>
        <v>4.0000000000000001E-3</v>
      </c>
      <c r="I74" s="165" t="str">
        <f t="shared" si="10"/>
        <v/>
      </c>
      <c r="J74" s="165" t="str">
        <f t="shared" si="10"/>
        <v/>
      </c>
      <c r="K74" s="165">
        <f t="shared" si="10"/>
        <v>4.0000000000000001E-3</v>
      </c>
      <c r="L74" s="165" t="str">
        <f t="shared" si="10"/>
        <v/>
      </c>
      <c r="M74" s="165" t="str">
        <f t="shared" si="10"/>
        <v/>
      </c>
      <c r="N74" s="165">
        <f t="shared" si="10"/>
        <v>4.0000000000000001E-3</v>
      </c>
      <c r="O74" s="165" t="str">
        <f t="shared" si="10"/>
        <v/>
      </c>
      <c r="P74" s="165" t="str">
        <f t="shared" si="10"/>
        <v/>
      </c>
      <c r="Q74" s="165">
        <f t="shared" si="10"/>
        <v>4.0000000000000001E-3</v>
      </c>
      <c r="R74" s="162">
        <f t="shared" si="11"/>
        <v>4.0000000000000001E-3</v>
      </c>
    </row>
    <row r="75" spans="2:18" ht="13.5" hidden="1" customHeight="1" x14ac:dyDescent="0.15">
      <c r="B75" s="93">
        <v>10</v>
      </c>
      <c r="C75" s="94" t="s">
        <v>52</v>
      </c>
      <c r="D75" s="2" t="s">
        <v>38</v>
      </c>
      <c r="E75" s="164" t="s">
        <v>39</v>
      </c>
      <c r="F75" s="165" t="str">
        <f t="shared" si="10"/>
        <v/>
      </c>
      <c r="G75" s="165" t="str">
        <f t="shared" si="10"/>
        <v/>
      </c>
      <c r="H75" s="165">
        <f t="shared" si="10"/>
        <v>1E-3</v>
      </c>
      <c r="I75" s="165" t="str">
        <f t="shared" si="10"/>
        <v/>
      </c>
      <c r="J75" s="165" t="str">
        <f t="shared" si="10"/>
        <v/>
      </c>
      <c r="K75" s="165">
        <f t="shared" si="10"/>
        <v>1E-3</v>
      </c>
      <c r="L75" s="165" t="str">
        <f t="shared" si="10"/>
        <v/>
      </c>
      <c r="M75" s="165" t="str">
        <f t="shared" si="10"/>
        <v/>
      </c>
      <c r="N75" s="165">
        <f t="shared" si="10"/>
        <v>1E-3</v>
      </c>
      <c r="O75" s="165" t="str">
        <f t="shared" si="10"/>
        <v/>
      </c>
      <c r="P75" s="165" t="str">
        <f t="shared" si="10"/>
        <v/>
      </c>
      <c r="Q75" s="165">
        <f t="shared" si="10"/>
        <v>1E-3</v>
      </c>
      <c r="R75" s="162">
        <f t="shared" si="11"/>
        <v>1E-3</v>
      </c>
    </row>
    <row r="76" spans="2:18" ht="13.5" hidden="1" customHeight="1" x14ac:dyDescent="0.15">
      <c r="B76" s="93">
        <v>11</v>
      </c>
      <c r="C76" s="94" t="s">
        <v>53</v>
      </c>
      <c r="D76" s="2" t="s">
        <v>54</v>
      </c>
      <c r="E76" s="164" t="s">
        <v>55</v>
      </c>
      <c r="F76" s="165" t="str">
        <f t="shared" si="10"/>
        <v/>
      </c>
      <c r="G76" s="165" t="str">
        <f t="shared" si="10"/>
        <v/>
      </c>
      <c r="H76" s="165">
        <f t="shared" si="10"/>
        <v>0.47</v>
      </c>
      <c r="I76" s="165" t="str">
        <f t="shared" si="10"/>
        <v/>
      </c>
      <c r="J76" s="165" t="str">
        <f t="shared" si="10"/>
        <v/>
      </c>
      <c r="K76" s="165">
        <f t="shared" si="10"/>
        <v>0.51</v>
      </c>
      <c r="L76" s="165" t="str">
        <f t="shared" si="10"/>
        <v/>
      </c>
      <c r="M76" s="165" t="str">
        <f t="shared" si="10"/>
        <v/>
      </c>
      <c r="N76" s="165">
        <f t="shared" si="10"/>
        <v>0.42</v>
      </c>
      <c r="O76" s="165" t="str">
        <f t="shared" si="10"/>
        <v/>
      </c>
      <c r="P76" s="165" t="str">
        <f t="shared" si="10"/>
        <v/>
      </c>
      <c r="Q76" s="165">
        <f t="shared" si="10"/>
        <v>0.44</v>
      </c>
      <c r="R76" s="162">
        <f t="shared" si="11"/>
        <v>0.45999999999999996</v>
      </c>
    </row>
    <row r="77" spans="2:18" ht="13.5" hidden="1" customHeight="1" x14ac:dyDescent="0.15">
      <c r="B77" s="93">
        <v>12</v>
      </c>
      <c r="C77" s="94" t="s">
        <v>57</v>
      </c>
      <c r="D77" s="2" t="s">
        <v>58</v>
      </c>
      <c r="E77" s="164" t="s">
        <v>59</v>
      </c>
      <c r="F77" s="165" t="str">
        <f t="shared" si="10"/>
        <v/>
      </c>
      <c r="G77" s="165" t="str">
        <f t="shared" si="10"/>
        <v/>
      </c>
      <c r="H77" s="165">
        <f t="shared" si="10"/>
        <v>0.11</v>
      </c>
      <c r="I77" s="165" t="str">
        <f t="shared" si="10"/>
        <v/>
      </c>
      <c r="J77" s="165" t="str">
        <f t="shared" si="10"/>
        <v/>
      </c>
      <c r="K77" s="165">
        <f t="shared" si="10"/>
        <v>0.11</v>
      </c>
      <c r="L77" s="165" t="str">
        <f t="shared" si="10"/>
        <v/>
      </c>
      <c r="M77" s="165" t="str">
        <f t="shared" si="10"/>
        <v/>
      </c>
      <c r="N77" s="165">
        <f t="shared" si="10"/>
        <v>0.12</v>
      </c>
      <c r="O77" s="165" t="str">
        <f t="shared" si="10"/>
        <v/>
      </c>
      <c r="P77" s="165" t="str">
        <f t="shared" si="10"/>
        <v/>
      </c>
      <c r="Q77" s="165">
        <f t="shared" si="10"/>
        <v>0.1</v>
      </c>
      <c r="R77" s="162">
        <f t="shared" si="11"/>
        <v>0.10999999999999999</v>
      </c>
    </row>
    <row r="78" spans="2:18" ht="13.5" hidden="1" customHeight="1" x14ac:dyDescent="0.15">
      <c r="B78" s="93">
        <v>13</v>
      </c>
      <c r="C78" s="94" t="s">
        <v>61</v>
      </c>
      <c r="D78" s="2" t="s">
        <v>62</v>
      </c>
      <c r="E78" s="164" t="s">
        <v>63</v>
      </c>
      <c r="F78" s="165" t="str">
        <f t="shared" si="10"/>
        <v/>
      </c>
      <c r="G78" s="165" t="str">
        <f t="shared" si="10"/>
        <v/>
      </c>
      <c r="H78" s="165">
        <f t="shared" si="10"/>
        <v>0.1</v>
      </c>
      <c r="I78" s="165" t="str">
        <f t="shared" si="10"/>
        <v/>
      </c>
      <c r="J78" s="165" t="str">
        <f t="shared" si="10"/>
        <v/>
      </c>
      <c r="K78" s="165">
        <f t="shared" si="10"/>
        <v>0.1</v>
      </c>
      <c r="L78" s="165" t="str">
        <f t="shared" si="10"/>
        <v/>
      </c>
      <c r="M78" s="165" t="str">
        <f t="shared" si="10"/>
        <v/>
      </c>
      <c r="N78" s="165">
        <f t="shared" si="10"/>
        <v>0.1</v>
      </c>
      <c r="O78" s="165" t="str">
        <f t="shared" si="10"/>
        <v/>
      </c>
      <c r="P78" s="165" t="str">
        <f t="shared" si="10"/>
        <v/>
      </c>
      <c r="Q78" s="165">
        <f t="shared" si="10"/>
        <v>0.1</v>
      </c>
      <c r="R78" s="162">
        <f t="shared" si="11"/>
        <v>0.1</v>
      </c>
    </row>
    <row r="79" spans="2:18" ht="13.5" hidden="1" customHeight="1" x14ac:dyDescent="0.15">
      <c r="B79" s="93">
        <v>14</v>
      </c>
      <c r="C79" s="94" t="s">
        <v>65</v>
      </c>
      <c r="D79" s="2" t="s">
        <v>66</v>
      </c>
      <c r="E79" s="164" t="s">
        <v>67</v>
      </c>
      <c r="F79" s="165" t="str">
        <f t="shared" si="10"/>
        <v/>
      </c>
      <c r="G79" s="165" t="str">
        <f t="shared" si="10"/>
        <v/>
      </c>
      <c r="H79" s="165">
        <f t="shared" si="10"/>
        <v>2.0000000000000001E-4</v>
      </c>
      <c r="I79" s="165" t="str">
        <f t="shared" si="10"/>
        <v/>
      </c>
      <c r="J79" s="165" t="str">
        <f t="shared" si="10"/>
        <v/>
      </c>
      <c r="K79" s="165">
        <f t="shared" si="10"/>
        <v>2.0000000000000001E-4</v>
      </c>
      <c r="L79" s="165" t="str">
        <f t="shared" si="10"/>
        <v/>
      </c>
      <c r="M79" s="165" t="str">
        <f t="shared" si="10"/>
        <v/>
      </c>
      <c r="N79" s="165">
        <f t="shared" si="10"/>
        <v>2.0000000000000001E-4</v>
      </c>
      <c r="O79" s="165" t="str">
        <f t="shared" si="10"/>
        <v/>
      </c>
      <c r="P79" s="165" t="str">
        <f t="shared" si="10"/>
        <v/>
      </c>
      <c r="Q79" s="165">
        <f t="shared" si="10"/>
        <v>2.0000000000000001E-4</v>
      </c>
      <c r="R79" s="162">
        <f t="shared" si="11"/>
        <v>2.0000000000000001E-4</v>
      </c>
    </row>
    <row r="80" spans="2:18" ht="13.5" hidden="1" customHeight="1" x14ac:dyDescent="0.15">
      <c r="B80" s="93">
        <v>15</v>
      </c>
      <c r="C80" s="94" t="s">
        <v>69</v>
      </c>
      <c r="D80" s="2" t="s">
        <v>70</v>
      </c>
      <c r="E80" s="164" t="s">
        <v>71</v>
      </c>
      <c r="F80" s="165" t="str">
        <f t="shared" si="10"/>
        <v/>
      </c>
      <c r="G80" s="165" t="str">
        <f t="shared" si="10"/>
        <v/>
      </c>
      <c r="H80" s="165">
        <f t="shared" si="10"/>
        <v>5.0000000000000001E-3</v>
      </c>
      <c r="I80" s="165" t="str">
        <f t="shared" si="10"/>
        <v/>
      </c>
      <c r="J80" s="165" t="str">
        <f t="shared" si="10"/>
        <v/>
      </c>
      <c r="K80" s="165">
        <f t="shared" si="10"/>
        <v>5.0000000000000001E-3</v>
      </c>
      <c r="L80" s="165" t="str">
        <f t="shared" si="10"/>
        <v/>
      </c>
      <c r="M80" s="165" t="str">
        <f t="shared" si="10"/>
        <v/>
      </c>
      <c r="N80" s="165">
        <f t="shared" si="10"/>
        <v>5.0000000000000001E-3</v>
      </c>
      <c r="O80" s="165" t="str">
        <f t="shared" si="10"/>
        <v/>
      </c>
      <c r="P80" s="165" t="str">
        <f t="shared" si="10"/>
        <v/>
      </c>
      <c r="Q80" s="165">
        <f t="shared" si="10"/>
        <v>5.0000000000000001E-3</v>
      </c>
      <c r="R80" s="162">
        <f t="shared" si="11"/>
        <v>5.0000000000000001E-3</v>
      </c>
    </row>
    <row r="81" spans="2:18" ht="27" hidden="1" customHeight="1" x14ac:dyDescent="0.15">
      <c r="B81" s="93">
        <v>16</v>
      </c>
      <c r="C81" s="94" t="s">
        <v>73</v>
      </c>
      <c r="D81" s="2" t="s">
        <v>49</v>
      </c>
      <c r="E81" s="164" t="s">
        <v>74</v>
      </c>
      <c r="F81" s="165" t="str">
        <f t="shared" si="10"/>
        <v/>
      </c>
      <c r="G81" s="165" t="str">
        <f t="shared" si="10"/>
        <v/>
      </c>
      <c r="H81" s="165">
        <f t="shared" si="10"/>
        <v>2E-3</v>
      </c>
      <c r="I81" s="165" t="str">
        <f t="shared" si="10"/>
        <v/>
      </c>
      <c r="J81" s="165" t="str">
        <f t="shared" si="10"/>
        <v/>
      </c>
      <c r="K81" s="165">
        <f t="shared" si="10"/>
        <v>2E-3</v>
      </c>
      <c r="L81" s="165" t="str">
        <f t="shared" si="10"/>
        <v/>
      </c>
      <c r="M81" s="165" t="str">
        <f t="shared" si="10"/>
        <v/>
      </c>
      <c r="N81" s="165">
        <f t="shared" si="10"/>
        <v>2E-3</v>
      </c>
      <c r="O81" s="165" t="str">
        <f t="shared" si="10"/>
        <v/>
      </c>
      <c r="P81" s="165" t="str">
        <f t="shared" si="10"/>
        <v/>
      </c>
      <c r="Q81" s="165">
        <f t="shared" si="10"/>
        <v>2E-3</v>
      </c>
      <c r="R81" s="162">
        <f t="shared" si="11"/>
        <v>2E-3</v>
      </c>
    </row>
    <row r="82" spans="2:18" ht="13.5" hidden="1" customHeight="1" x14ac:dyDescent="0.15">
      <c r="B82" s="93">
        <v>17</v>
      </c>
      <c r="C82" s="94" t="s">
        <v>75</v>
      </c>
      <c r="D82" s="2" t="s">
        <v>76</v>
      </c>
      <c r="E82" s="164" t="s">
        <v>39</v>
      </c>
      <c r="F82" s="165" t="str">
        <f t="shared" ref="F82:Q97" si="12">IF(F23="","",IF(F23=$V23,$AC23,F23))</f>
        <v/>
      </c>
      <c r="G82" s="165" t="str">
        <f t="shared" si="12"/>
        <v/>
      </c>
      <c r="H82" s="165">
        <f t="shared" si="12"/>
        <v>1E-3</v>
      </c>
      <c r="I82" s="165" t="str">
        <f t="shared" si="12"/>
        <v/>
      </c>
      <c r="J82" s="165" t="str">
        <f t="shared" si="12"/>
        <v/>
      </c>
      <c r="K82" s="165">
        <f t="shared" si="12"/>
        <v>1E-3</v>
      </c>
      <c r="L82" s="165" t="str">
        <f t="shared" si="12"/>
        <v/>
      </c>
      <c r="M82" s="165" t="str">
        <f t="shared" si="12"/>
        <v/>
      </c>
      <c r="N82" s="165">
        <f t="shared" si="12"/>
        <v>1E-3</v>
      </c>
      <c r="O82" s="165" t="str">
        <f t="shared" si="12"/>
        <v/>
      </c>
      <c r="P82" s="165" t="str">
        <f t="shared" si="12"/>
        <v/>
      </c>
      <c r="Q82" s="165">
        <f t="shared" si="12"/>
        <v>1E-3</v>
      </c>
      <c r="R82" s="162">
        <f t="shared" si="11"/>
        <v>1E-3</v>
      </c>
    </row>
    <row r="83" spans="2:18" ht="13.5" hidden="1" customHeight="1" x14ac:dyDescent="0.15">
      <c r="B83" s="93">
        <v>18</v>
      </c>
      <c r="C83" s="94" t="s">
        <v>77</v>
      </c>
      <c r="D83" s="2" t="s">
        <v>38</v>
      </c>
      <c r="E83" s="164" t="s">
        <v>39</v>
      </c>
      <c r="F83" s="165" t="str">
        <f t="shared" si="12"/>
        <v/>
      </c>
      <c r="G83" s="165" t="str">
        <f t="shared" si="12"/>
        <v/>
      </c>
      <c r="H83" s="165">
        <f t="shared" si="12"/>
        <v>1E-3</v>
      </c>
      <c r="I83" s="165" t="str">
        <f t="shared" si="12"/>
        <v/>
      </c>
      <c r="J83" s="165" t="str">
        <f t="shared" si="12"/>
        <v/>
      </c>
      <c r="K83" s="165">
        <f t="shared" si="12"/>
        <v>1E-3</v>
      </c>
      <c r="L83" s="165" t="str">
        <f t="shared" si="12"/>
        <v/>
      </c>
      <c r="M83" s="165" t="str">
        <f t="shared" si="12"/>
        <v/>
      </c>
      <c r="N83" s="165">
        <f t="shared" si="12"/>
        <v>1E-3</v>
      </c>
      <c r="O83" s="165" t="str">
        <f t="shared" si="12"/>
        <v/>
      </c>
      <c r="P83" s="165" t="str">
        <f t="shared" si="12"/>
        <v/>
      </c>
      <c r="Q83" s="165">
        <f t="shared" si="12"/>
        <v>1E-3</v>
      </c>
      <c r="R83" s="162">
        <f t="shared" si="11"/>
        <v>1E-3</v>
      </c>
    </row>
    <row r="84" spans="2:18" ht="13.5" hidden="1" customHeight="1" x14ac:dyDescent="0.15">
      <c r="B84" s="93">
        <v>19</v>
      </c>
      <c r="C84" s="94" t="s">
        <v>78</v>
      </c>
      <c r="D84" s="2" t="s">
        <v>38</v>
      </c>
      <c r="E84" s="164" t="s">
        <v>39</v>
      </c>
      <c r="F84" s="165" t="str">
        <f t="shared" si="12"/>
        <v/>
      </c>
      <c r="G84" s="165" t="str">
        <f t="shared" si="12"/>
        <v/>
      </c>
      <c r="H84" s="165">
        <f t="shared" si="12"/>
        <v>1E-3</v>
      </c>
      <c r="I84" s="165" t="str">
        <f t="shared" si="12"/>
        <v/>
      </c>
      <c r="J84" s="165" t="str">
        <f t="shared" si="12"/>
        <v/>
      </c>
      <c r="K84" s="165">
        <f t="shared" si="12"/>
        <v>1E-3</v>
      </c>
      <c r="L84" s="165" t="str">
        <f t="shared" si="12"/>
        <v/>
      </c>
      <c r="M84" s="165" t="str">
        <f t="shared" si="12"/>
        <v/>
      </c>
      <c r="N84" s="165">
        <f t="shared" si="12"/>
        <v>1E-3</v>
      </c>
      <c r="O84" s="165" t="str">
        <f t="shared" si="12"/>
        <v/>
      </c>
      <c r="P84" s="165" t="str">
        <f t="shared" si="12"/>
        <v/>
      </c>
      <c r="Q84" s="165">
        <f t="shared" si="12"/>
        <v>1E-3</v>
      </c>
      <c r="R84" s="162">
        <f t="shared" si="11"/>
        <v>1E-3</v>
      </c>
    </row>
    <row r="85" spans="2:18" ht="13.5" hidden="1" customHeight="1" x14ac:dyDescent="0.15">
      <c r="B85" s="93">
        <v>20</v>
      </c>
      <c r="C85" s="94" t="s">
        <v>79</v>
      </c>
      <c r="D85" s="2" t="s">
        <v>38</v>
      </c>
      <c r="E85" s="164" t="s">
        <v>39</v>
      </c>
      <c r="F85" s="165" t="str">
        <f t="shared" si="12"/>
        <v/>
      </c>
      <c r="G85" s="165" t="str">
        <f t="shared" si="12"/>
        <v/>
      </c>
      <c r="H85" s="165">
        <f t="shared" si="12"/>
        <v>1E-3</v>
      </c>
      <c r="I85" s="165" t="str">
        <f t="shared" si="12"/>
        <v/>
      </c>
      <c r="J85" s="165" t="str">
        <f t="shared" si="12"/>
        <v/>
      </c>
      <c r="K85" s="165">
        <f t="shared" si="12"/>
        <v>1E-3</v>
      </c>
      <c r="L85" s="165" t="str">
        <f t="shared" si="12"/>
        <v/>
      </c>
      <c r="M85" s="165" t="str">
        <f t="shared" si="12"/>
        <v/>
      </c>
      <c r="N85" s="165">
        <f t="shared" si="12"/>
        <v>1E-3</v>
      </c>
      <c r="O85" s="165" t="str">
        <f t="shared" si="12"/>
        <v/>
      </c>
      <c r="P85" s="165" t="str">
        <f t="shared" si="12"/>
        <v/>
      </c>
      <c r="Q85" s="165">
        <f t="shared" si="12"/>
        <v>1E-3</v>
      </c>
      <c r="R85" s="162">
        <f t="shared" si="11"/>
        <v>1E-3</v>
      </c>
    </row>
    <row r="86" spans="2:18" ht="13.5" hidden="1" customHeight="1" x14ac:dyDescent="0.15">
      <c r="B86" s="93">
        <v>21</v>
      </c>
      <c r="C86" s="94" t="s">
        <v>80</v>
      </c>
      <c r="D86" s="2" t="s">
        <v>81</v>
      </c>
      <c r="E86" s="164" t="s">
        <v>82</v>
      </c>
      <c r="F86" s="165" t="str">
        <f t="shared" si="12"/>
        <v/>
      </c>
      <c r="G86" s="165" t="str">
        <f t="shared" si="12"/>
        <v/>
      </c>
      <c r="H86" s="165">
        <f t="shared" si="12"/>
        <v>0.13</v>
      </c>
      <c r="I86" s="165" t="str">
        <f t="shared" si="12"/>
        <v/>
      </c>
      <c r="J86" s="165" t="str">
        <f t="shared" si="12"/>
        <v/>
      </c>
      <c r="K86" s="165">
        <f t="shared" si="12"/>
        <v>0.28000000000000003</v>
      </c>
      <c r="L86" s="165" t="str">
        <f t="shared" si="12"/>
        <v/>
      </c>
      <c r="M86" s="165" t="str">
        <f t="shared" si="12"/>
        <v/>
      </c>
      <c r="N86" s="165">
        <f t="shared" si="12"/>
        <v>0.16</v>
      </c>
      <c r="O86" s="165" t="str">
        <f t="shared" si="12"/>
        <v/>
      </c>
      <c r="P86" s="165" t="str">
        <f t="shared" si="12"/>
        <v/>
      </c>
      <c r="Q86" s="165">
        <f t="shared" si="12"/>
        <v>0.13</v>
      </c>
      <c r="R86" s="162">
        <f t="shared" si="11"/>
        <v>0.17500000000000002</v>
      </c>
    </row>
    <row r="87" spans="2:18" ht="13.5" hidden="1" customHeight="1" x14ac:dyDescent="0.15">
      <c r="B87" s="93">
        <v>22</v>
      </c>
      <c r="C87" s="94" t="s">
        <v>84</v>
      </c>
      <c r="D87" s="2" t="s">
        <v>76</v>
      </c>
      <c r="E87" s="164" t="s">
        <v>74</v>
      </c>
      <c r="F87" s="165" t="str">
        <f t="shared" si="12"/>
        <v/>
      </c>
      <c r="G87" s="165" t="str">
        <f t="shared" si="12"/>
        <v/>
      </c>
      <c r="H87" s="165">
        <f t="shared" si="12"/>
        <v>2E-3</v>
      </c>
      <c r="I87" s="165" t="str">
        <f t="shared" si="12"/>
        <v/>
      </c>
      <c r="J87" s="165" t="str">
        <f t="shared" si="12"/>
        <v/>
      </c>
      <c r="K87" s="165">
        <f t="shared" si="12"/>
        <v>2E-3</v>
      </c>
      <c r="L87" s="165" t="str">
        <f t="shared" si="12"/>
        <v/>
      </c>
      <c r="M87" s="165" t="str">
        <f t="shared" si="12"/>
        <v/>
      </c>
      <c r="N87" s="165">
        <f t="shared" si="12"/>
        <v>2E-3</v>
      </c>
      <c r="O87" s="165" t="str">
        <f t="shared" si="12"/>
        <v/>
      </c>
      <c r="P87" s="165" t="str">
        <f t="shared" si="12"/>
        <v/>
      </c>
      <c r="Q87" s="165">
        <f t="shared" si="12"/>
        <v>2E-3</v>
      </c>
      <c r="R87" s="162">
        <f t="shared" si="11"/>
        <v>2E-3</v>
      </c>
    </row>
    <row r="88" spans="2:18" ht="13.5" hidden="1" customHeight="1" x14ac:dyDescent="0.15">
      <c r="B88" s="93">
        <v>23</v>
      </c>
      <c r="C88" s="94" t="s">
        <v>85</v>
      </c>
      <c r="D88" s="2" t="s">
        <v>86</v>
      </c>
      <c r="E88" s="164" t="s">
        <v>39</v>
      </c>
      <c r="F88" s="165" t="str">
        <f t="shared" si="12"/>
        <v/>
      </c>
      <c r="G88" s="165" t="str">
        <f t="shared" si="12"/>
        <v/>
      </c>
      <c r="H88" s="165">
        <f t="shared" si="12"/>
        <v>1.4E-2</v>
      </c>
      <c r="I88" s="165" t="str">
        <f t="shared" si="12"/>
        <v/>
      </c>
      <c r="J88" s="165" t="str">
        <f t="shared" si="12"/>
        <v/>
      </c>
      <c r="K88" s="165">
        <f t="shared" si="12"/>
        <v>2.1999999999999999E-2</v>
      </c>
      <c r="L88" s="165" t="str">
        <f t="shared" si="12"/>
        <v/>
      </c>
      <c r="M88" s="165" t="str">
        <f t="shared" si="12"/>
        <v/>
      </c>
      <c r="N88" s="165">
        <f t="shared" si="12"/>
        <v>7.0000000000000001E-3</v>
      </c>
      <c r="O88" s="165" t="str">
        <f t="shared" si="12"/>
        <v/>
      </c>
      <c r="P88" s="165" t="str">
        <f t="shared" si="12"/>
        <v/>
      </c>
      <c r="Q88" s="165">
        <f t="shared" si="12"/>
        <v>5.0000000000000001E-3</v>
      </c>
      <c r="R88" s="162">
        <f t="shared" si="11"/>
        <v>1.1999999999999999E-2</v>
      </c>
    </row>
    <row r="89" spans="2:18" ht="13.5" hidden="1" customHeight="1" x14ac:dyDescent="0.15">
      <c r="B89" s="93">
        <v>24</v>
      </c>
      <c r="C89" s="94" t="s">
        <v>87</v>
      </c>
      <c r="D89" s="2" t="s">
        <v>49</v>
      </c>
      <c r="E89" s="164" t="s">
        <v>50</v>
      </c>
      <c r="F89" s="165" t="str">
        <f t="shared" si="12"/>
        <v/>
      </c>
      <c r="G89" s="165" t="str">
        <f t="shared" si="12"/>
        <v/>
      </c>
      <c r="H89" s="165">
        <f t="shared" si="12"/>
        <v>3.0000000000000001E-3</v>
      </c>
      <c r="I89" s="165" t="str">
        <f t="shared" si="12"/>
        <v/>
      </c>
      <c r="J89" s="165" t="str">
        <f t="shared" si="12"/>
        <v/>
      </c>
      <c r="K89" s="165">
        <f t="shared" si="12"/>
        <v>6.0000000000000001E-3</v>
      </c>
      <c r="L89" s="165" t="str">
        <f t="shared" si="12"/>
        <v/>
      </c>
      <c r="M89" s="165" t="str">
        <f t="shared" si="12"/>
        <v/>
      </c>
      <c r="N89" s="165">
        <f t="shared" si="12"/>
        <v>3.0000000000000001E-3</v>
      </c>
      <c r="O89" s="165" t="str">
        <f t="shared" si="12"/>
        <v/>
      </c>
      <c r="P89" s="165" t="str">
        <f t="shared" si="12"/>
        <v/>
      </c>
      <c r="Q89" s="165">
        <f t="shared" si="12"/>
        <v>3.0000000000000001E-3</v>
      </c>
      <c r="R89" s="162">
        <f t="shared" si="11"/>
        <v>3.7499999999999999E-3</v>
      </c>
    </row>
    <row r="90" spans="2:18" ht="13.5" hidden="1" customHeight="1" x14ac:dyDescent="0.15">
      <c r="B90" s="93">
        <v>25</v>
      </c>
      <c r="C90" s="94" t="s">
        <v>91</v>
      </c>
      <c r="D90" s="2" t="s">
        <v>92</v>
      </c>
      <c r="E90" s="164" t="s">
        <v>39</v>
      </c>
      <c r="F90" s="165" t="str">
        <f t="shared" si="12"/>
        <v/>
      </c>
      <c r="G90" s="165" t="str">
        <f t="shared" si="12"/>
        <v/>
      </c>
      <c r="H90" s="165">
        <f t="shared" si="12"/>
        <v>2E-3</v>
      </c>
      <c r="I90" s="165" t="str">
        <f t="shared" si="12"/>
        <v/>
      </c>
      <c r="J90" s="165" t="str">
        <f t="shared" si="12"/>
        <v/>
      </c>
      <c r="K90" s="165">
        <f t="shared" si="12"/>
        <v>2E-3</v>
      </c>
      <c r="L90" s="165" t="str">
        <f t="shared" si="12"/>
        <v/>
      </c>
      <c r="M90" s="165" t="str">
        <f t="shared" si="12"/>
        <v/>
      </c>
      <c r="N90" s="165">
        <f t="shared" si="12"/>
        <v>2E-3</v>
      </c>
      <c r="O90" s="165" t="str">
        <f t="shared" si="12"/>
        <v/>
      </c>
      <c r="P90" s="165" t="str">
        <f t="shared" si="12"/>
        <v/>
      </c>
      <c r="Q90" s="165">
        <f t="shared" si="12"/>
        <v>2E-3</v>
      </c>
      <c r="R90" s="162">
        <f t="shared" si="11"/>
        <v>2E-3</v>
      </c>
    </row>
    <row r="91" spans="2:18" ht="13.5" hidden="1" customHeight="1" x14ac:dyDescent="0.15">
      <c r="B91" s="93">
        <v>26</v>
      </c>
      <c r="C91" s="94" t="s">
        <v>93</v>
      </c>
      <c r="D91" s="2" t="s">
        <v>38</v>
      </c>
      <c r="E91" s="164" t="s">
        <v>39</v>
      </c>
      <c r="F91" s="165" t="str">
        <f t="shared" si="12"/>
        <v/>
      </c>
      <c r="G91" s="165" t="str">
        <f t="shared" si="12"/>
        <v/>
      </c>
      <c r="H91" s="165">
        <f t="shared" si="12"/>
        <v>1E-3</v>
      </c>
      <c r="I91" s="165" t="str">
        <f t="shared" si="12"/>
        <v/>
      </c>
      <c r="J91" s="165" t="str">
        <f t="shared" si="12"/>
        <v/>
      </c>
      <c r="K91" s="165">
        <f t="shared" si="12"/>
        <v>1E-3</v>
      </c>
      <c r="L91" s="165" t="str">
        <f t="shared" si="12"/>
        <v/>
      </c>
      <c r="M91" s="165" t="str">
        <f t="shared" si="12"/>
        <v/>
      </c>
      <c r="N91" s="165">
        <f t="shared" si="12"/>
        <v>1E-3</v>
      </c>
      <c r="O91" s="165" t="str">
        <f t="shared" si="12"/>
        <v/>
      </c>
      <c r="P91" s="165" t="str">
        <f t="shared" si="12"/>
        <v/>
      </c>
      <c r="Q91" s="165">
        <f t="shared" si="12"/>
        <v>1E-3</v>
      </c>
      <c r="R91" s="162">
        <f t="shared" si="11"/>
        <v>1E-3</v>
      </c>
    </row>
    <row r="92" spans="2:18" ht="13.5" hidden="1" customHeight="1" x14ac:dyDescent="0.15">
      <c r="B92" s="93">
        <v>27</v>
      </c>
      <c r="C92" s="94" t="s">
        <v>94</v>
      </c>
      <c r="D92" s="2" t="s">
        <v>92</v>
      </c>
      <c r="E92" s="164" t="s">
        <v>39</v>
      </c>
      <c r="F92" s="165" t="str">
        <f t="shared" si="12"/>
        <v/>
      </c>
      <c r="G92" s="165" t="str">
        <f t="shared" si="12"/>
        <v/>
      </c>
      <c r="H92" s="165">
        <f t="shared" si="12"/>
        <v>2.1000000000000001E-2</v>
      </c>
      <c r="I92" s="165" t="str">
        <f t="shared" si="12"/>
        <v/>
      </c>
      <c r="J92" s="165" t="str">
        <f t="shared" si="12"/>
        <v/>
      </c>
      <c r="K92" s="165">
        <f t="shared" si="12"/>
        <v>3.2000000000000001E-2</v>
      </c>
      <c r="L92" s="165" t="str">
        <f t="shared" si="12"/>
        <v/>
      </c>
      <c r="M92" s="165" t="str">
        <f t="shared" si="12"/>
        <v/>
      </c>
      <c r="N92" s="165">
        <f t="shared" si="12"/>
        <v>1.2999999999999999E-2</v>
      </c>
      <c r="O92" s="165" t="str">
        <f t="shared" si="12"/>
        <v/>
      </c>
      <c r="P92" s="165" t="str">
        <f t="shared" si="12"/>
        <v/>
      </c>
      <c r="Q92" s="165">
        <f t="shared" si="12"/>
        <v>1.0999999999999999E-2</v>
      </c>
      <c r="R92" s="162">
        <f t="shared" si="11"/>
        <v>1.925E-2</v>
      </c>
    </row>
    <row r="93" spans="2:18" ht="13.5" hidden="1" customHeight="1" x14ac:dyDescent="0.15">
      <c r="B93" s="93">
        <v>28</v>
      </c>
      <c r="C93" s="94" t="s">
        <v>95</v>
      </c>
      <c r="D93" s="2" t="s">
        <v>108</v>
      </c>
      <c r="E93" s="164" t="s">
        <v>55</v>
      </c>
      <c r="F93" s="165" t="str">
        <f t="shared" si="12"/>
        <v/>
      </c>
      <c r="G93" s="165" t="str">
        <f t="shared" si="12"/>
        <v/>
      </c>
      <c r="H93" s="165">
        <f t="shared" si="12"/>
        <v>3.0000000000000001E-3</v>
      </c>
      <c r="I93" s="165" t="str">
        <f t="shared" si="12"/>
        <v/>
      </c>
      <c r="J93" s="165" t="str">
        <f t="shared" si="12"/>
        <v/>
      </c>
      <c r="K93" s="165">
        <f t="shared" si="12"/>
        <v>4.0000000000000001E-3</v>
      </c>
      <c r="L93" s="165" t="str">
        <f t="shared" si="12"/>
        <v/>
      </c>
      <c r="M93" s="165" t="str">
        <f t="shared" si="12"/>
        <v/>
      </c>
      <c r="N93" s="165">
        <f t="shared" si="12"/>
        <v>3.0000000000000001E-3</v>
      </c>
      <c r="O93" s="165" t="str">
        <f t="shared" si="12"/>
        <v/>
      </c>
      <c r="P93" s="165" t="str">
        <f t="shared" si="12"/>
        <v/>
      </c>
      <c r="Q93" s="165">
        <f t="shared" si="12"/>
        <v>3.0000000000000001E-3</v>
      </c>
      <c r="R93" s="162">
        <f t="shared" si="11"/>
        <v>3.2500000000000003E-3</v>
      </c>
    </row>
    <row r="94" spans="2:18" ht="13.5" hidden="1" customHeight="1" x14ac:dyDescent="0.15">
      <c r="B94" s="93">
        <v>29</v>
      </c>
      <c r="C94" s="94" t="s">
        <v>96</v>
      </c>
      <c r="D94" s="2" t="s">
        <v>97</v>
      </c>
      <c r="E94" s="164" t="s">
        <v>39</v>
      </c>
      <c r="F94" s="165" t="str">
        <f t="shared" si="12"/>
        <v/>
      </c>
      <c r="G94" s="165" t="str">
        <f t="shared" si="12"/>
        <v/>
      </c>
      <c r="H94" s="165">
        <f t="shared" si="12"/>
        <v>5.0000000000000001E-3</v>
      </c>
      <c r="I94" s="165" t="str">
        <f t="shared" si="12"/>
        <v/>
      </c>
      <c r="J94" s="165" t="str">
        <f t="shared" si="12"/>
        <v/>
      </c>
      <c r="K94" s="165">
        <f t="shared" si="12"/>
        <v>8.0000000000000002E-3</v>
      </c>
      <c r="L94" s="165" t="str">
        <f t="shared" si="12"/>
        <v/>
      </c>
      <c r="M94" s="165" t="str">
        <f t="shared" si="12"/>
        <v/>
      </c>
      <c r="N94" s="165">
        <f t="shared" si="12"/>
        <v>4.0000000000000001E-3</v>
      </c>
      <c r="O94" s="165" t="str">
        <f t="shared" si="12"/>
        <v/>
      </c>
      <c r="P94" s="165" t="str">
        <f t="shared" si="12"/>
        <v/>
      </c>
      <c r="Q94" s="165">
        <f t="shared" si="12"/>
        <v>4.0000000000000001E-3</v>
      </c>
      <c r="R94" s="162">
        <f t="shared" si="11"/>
        <v>5.2500000000000003E-3</v>
      </c>
    </row>
    <row r="95" spans="2:18" ht="13.5" hidden="1" customHeight="1" x14ac:dyDescent="0.15">
      <c r="B95" s="93">
        <v>30</v>
      </c>
      <c r="C95" s="94" t="s">
        <v>98</v>
      </c>
      <c r="D95" s="2" t="s">
        <v>99</v>
      </c>
      <c r="E95" s="164" t="s">
        <v>39</v>
      </c>
      <c r="F95" s="165" t="str">
        <f t="shared" si="12"/>
        <v/>
      </c>
      <c r="G95" s="165" t="str">
        <f t="shared" si="12"/>
        <v/>
      </c>
      <c r="H95" s="165">
        <f t="shared" si="12"/>
        <v>1E-3</v>
      </c>
      <c r="I95" s="165" t="str">
        <f t="shared" si="12"/>
        <v/>
      </c>
      <c r="J95" s="165" t="str">
        <f t="shared" si="12"/>
        <v/>
      </c>
      <c r="K95" s="165">
        <f t="shared" si="12"/>
        <v>1E-3</v>
      </c>
      <c r="L95" s="165" t="str">
        <f t="shared" si="12"/>
        <v/>
      </c>
      <c r="M95" s="165" t="str">
        <f t="shared" si="12"/>
        <v/>
      </c>
      <c r="N95" s="165">
        <f t="shared" si="12"/>
        <v>1E-3</v>
      </c>
      <c r="O95" s="165" t="str">
        <f t="shared" si="12"/>
        <v/>
      </c>
      <c r="P95" s="165" t="str">
        <f t="shared" si="12"/>
        <v/>
      </c>
      <c r="Q95" s="165">
        <f t="shared" si="12"/>
        <v>1E-3</v>
      </c>
      <c r="R95" s="162">
        <f t="shared" si="11"/>
        <v>1E-3</v>
      </c>
    </row>
    <row r="96" spans="2:18" ht="13.5" hidden="1" customHeight="1" x14ac:dyDescent="0.15">
      <c r="B96" s="93">
        <v>31</v>
      </c>
      <c r="C96" s="94" t="s">
        <v>100</v>
      </c>
      <c r="D96" s="2" t="s">
        <v>101</v>
      </c>
      <c r="E96" s="164" t="s">
        <v>102</v>
      </c>
      <c r="F96" s="165" t="str">
        <f t="shared" si="12"/>
        <v/>
      </c>
      <c r="G96" s="165" t="str">
        <f t="shared" si="12"/>
        <v/>
      </c>
      <c r="H96" s="165">
        <f t="shared" si="12"/>
        <v>8.0000000000000002E-3</v>
      </c>
      <c r="I96" s="165" t="str">
        <f t="shared" si="12"/>
        <v/>
      </c>
      <c r="J96" s="165" t="str">
        <f t="shared" si="12"/>
        <v/>
      </c>
      <c r="K96" s="165">
        <f t="shared" si="12"/>
        <v>8.0000000000000002E-3</v>
      </c>
      <c r="L96" s="165" t="str">
        <f t="shared" si="12"/>
        <v/>
      </c>
      <c r="M96" s="165" t="str">
        <f t="shared" si="12"/>
        <v/>
      </c>
      <c r="N96" s="165">
        <f t="shared" si="12"/>
        <v>8.0000000000000002E-3</v>
      </c>
      <c r="O96" s="165" t="str">
        <f t="shared" si="12"/>
        <v/>
      </c>
      <c r="P96" s="165" t="str">
        <f t="shared" si="12"/>
        <v/>
      </c>
      <c r="Q96" s="165">
        <f t="shared" si="12"/>
        <v>8.0000000000000002E-3</v>
      </c>
      <c r="R96" s="162">
        <f t="shared" si="11"/>
        <v>8.0000000000000002E-3</v>
      </c>
    </row>
    <row r="97" spans="2:20" ht="13.5" hidden="1" customHeight="1" x14ac:dyDescent="0.15">
      <c r="B97" s="93">
        <v>32</v>
      </c>
      <c r="C97" s="94" t="s">
        <v>104</v>
      </c>
      <c r="D97" s="2" t="s">
        <v>62</v>
      </c>
      <c r="E97" s="164" t="s">
        <v>105</v>
      </c>
      <c r="F97" s="165" t="str">
        <f t="shared" si="12"/>
        <v/>
      </c>
      <c r="G97" s="165" t="str">
        <f t="shared" si="12"/>
        <v/>
      </c>
      <c r="H97" s="165">
        <f t="shared" si="12"/>
        <v>0.01</v>
      </c>
      <c r="I97" s="165" t="str">
        <f t="shared" si="12"/>
        <v/>
      </c>
      <c r="J97" s="165" t="str">
        <f t="shared" si="12"/>
        <v/>
      </c>
      <c r="K97" s="165">
        <f t="shared" si="12"/>
        <v>0.01</v>
      </c>
      <c r="L97" s="165" t="str">
        <f t="shared" si="12"/>
        <v/>
      </c>
      <c r="M97" s="165" t="str">
        <f t="shared" si="12"/>
        <v/>
      </c>
      <c r="N97" s="165">
        <f t="shared" si="12"/>
        <v>0.01</v>
      </c>
      <c r="O97" s="165" t="str">
        <f t="shared" si="12"/>
        <v/>
      </c>
      <c r="P97" s="165" t="str">
        <f t="shared" si="12"/>
        <v/>
      </c>
      <c r="Q97" s="165">
        <f t="shared" si="12"/>
        <v>0.01</v>
      </c>
      <c r="R97" s="162">
        <f t="shared" si="11"/>
        <v>0.01</v>
      </c>
      <c r="T97" s="52">
        <v>8.9700000000000006</v>
      </c>
    </row>
    <row r="98" spans="2:20" ht="13.5" hidden="1" customHeight="1" x14ac:dyDescent="0.15">
      <c r="B98" s="93">
        <v>33</v>
      </c>
      <c r="C98" s="94" t="s">
        <v>107</v>
      </c>
      <c r="D98" s="2" t="s">
        <v>108</v>
      </c>
      <c r="E98" s="164" t="s">
        <v>105</v>
      </c>
      <c r="F98" s="165" t="str">
        <f t="shared" ref="F98:Q113" si="13">IF(F39="","",IF(F39=$V39,$AC39,F39))</f>
        <v/>
      </c>
      <c r="G98" s="165" t="str">
        <f t="shared" si="13"/>
        <v/>
      </c>
      <c r="H98" s="165">
        <f t="shared" si="13"/>
        <v>0.01</v>
      </c>
      <c r="I98" s="165" t="str">
        <f t="shared" si="13"/>
        <v/>
      </c>
      <c r="J98" s="165" t="str">
        <f t="shared" si="13"/>
        <v/>
      </c>
      <c r="K98" s="165">
        <f t="shared" si="13"/>
        <v>0.01</v>
      </c>
      <c r="L98" s="165" t="str">
        <f t="shared" si="13"/>
        <v/>
      </c>
      <c r="M98" s="165" t="str">
        <f t="shared" si="13"/>
        <v/>
      </c>
      <c r="N98" s="165">
        <f t="shared" si="13"/>
        <v>0.01</v>
      </c>
      <c r="O98" s="165" t="str">
        <f t="shared" si="13"/>
        <v/>
      </c>
      <c r="P98" s="165" t="str">
        <f t="shared" si="13"/>
        <v/>
      </c>
      <c r="Q98" s="165">
        <f t="shared" si="13"/>
        <v>0.01</v>
      </c>
      <c r="R98" s="162">
        <f t="shared" si="11"/>
        <v>0.01</v>
      </c>
    </row>
    <row r="99" spans="2:20" ht="13.5" hidden="1" customHeight="1" x14ac:dyDescent="0.15">
      <c r="B99" s="93">
        <v>34</v>
      </c>
      <c r="C99" s="94" t="s">
        <v>109</v>
      </c>
      <c r="D99" s="2" t="s">
        <v>110</v>
      </c>
      <c r="E99" s="164" t="s">
        <v>111</v>
      </c>
      <c r="F99" s="165" t="str">
        <f t="shared" si="13"/>
        <v/>
      </c>
      <c r="G99" s="165" t="str">
        <f t="shared" si="13"/>
        <v/>
      </c>
      <c r="H99" s="165">
        <f t="shared" si="13"/>
        <v>0.03</v>
      </c>
      <c r="I99" s="165" t="str">
        <f t="shared" si="13"/>
        <v/>
      </c>
      <c r="J99" s="165" t="str">
        <f t="shared" si="13"/>
        <v/>
      </c>
      <c r="K99" s="165">
        <f t="shared" si="13"/>
        <v>0.03</v>
      </c>
      <c r="L99" s="165" t="str">
        <f t="shared" si="13"/>
        <v/>
      </c>
      <c r="M99" s="165" t="str">
        <f t="shared" si="13"/>
        <v/>
      </c>
      <c r="N99" s="165">
        <f t="shared" si="13"/>
        <v>0.03</v>
      </c>
      <c r="O99" s="165" t="str">
        <f t="shared" si="13"/>
        <v/>
      </c>
      <c r="P99" s="165" t="str">
        <f t="shared" si="13"/>
        <v/>
      </c>
      <c r="Q99" s="165">
        <f t="shared" si="13"/>
        <v>0.03</v>
      </c>
      <c r="R99" s="162">
        <f t="shared" si="11"/>
        <v>0.03</v>
      </c>
    </row>
    <row r="100" spans="2:20" ht="13.5" hidden="1" customHeight="1" x14ac:dyDescent="0.15">
      <c r="B100" s="93">
        <v>35</v>
      </c>
      <c r="C100" s="94" t="s">
        <v>113</v>
      </c>
      <c r="D100" s="2" t="s">
        <v>62</v>
      </c>
      <c r="E100" s="164" t="s">
        <v>105</v>
      </c>
      <c r="F100" s="165" t="str">
        <f t="shared" si="13"/>
        <v/>
      </c>
      <c r="G100" s="165" t="str">
        <f t="shared" si="13"/>
        <v/>
      </c>
      <c r="H100" s="165">
        <f t="shared" si="13"/>
        <v>0.01</v>
      </c>
      <c r="I100" s="165" t="str">
        <f t="shared" si="13"/>
        <v/>
      </c>
      <c r="J100" s="165" t="str">
        <f t="shared" si="13"/>
        <v/>
      </c>
      <c r="K100" s="165">
        <f t="shared" si="13"/>
        <v>0.01</v>
      </c>
      <c r="L100" s="165" t="str">
        <f t="shared" si="13"/>
        <v/>
      </c>
      <c r="M100" s="165" t="str">
        <f t="shared" si="13"/>
        <v/>
      </c>
      <c r="N100" s="165">
        <f t="shared" si="13"/>
        <v>0.01</v>
      </c>
      <c r="O100" s="165" t="str">
        <f t="shared" si="13"/>
        <v/>
      </c>
      <c r="P100" s="165" t="str">
        <f t="shared" si="13"/>
        <v/>
      </c>
      <c r="Q100" s="165">
        <f t="shared" si="13"/>
        <v>0.01</v>
      </c>
      <c r="R100" s="162">
        <f t="shared" si="11"/>
        <v>0.01</v>
      </c>
    </row>
    <row r="101" spans="2:20" ht="13.5" hidden="1" customHeight="1" x14ac:dyDescent="0.15">
      <c r="B101" s="93">
        <v>36</v>
      </c>
      <c r="C101" s="94" t="s">
        <v>114</v>
      </c>
      <c r="D101" s="2" t="s">
        <v>115</v>
      </c>
      <c r="E101" s="164" t="s">
        <v>116</v>
      </c>
      <c r="F101" s="165" t="str">
        <f t="shared" si="13"/>
        <v/>
      </c>
      <c r="G101" s="165" t="str">
        <f t="shared" si="13"/>
        <v/>
      </c>
      <c r="H101" s="165">
        <f t="shared" si="13"/>
        <v>9.8000000000000007</v>
      </c>
      <c r="I101" s="165" t="str">
        <f t="shared" si="13"/>
        <v/>
      </c>
      <c r="J101" s="165" t="str">
        <f t="shared" si="13"/>
        <v/>
      </c>
      <c r="K101" s="165">
        <f t="shared" si="13"/>
        <v>10</v>
      </c>
      <c r="L101" s="165" t="str">
        <f t="shared" si="13"/>
        <v/>
      </c>
      <c r="M101" s="165" t="str">
        <f t="shared" si="13"/>
        <v/>
      </c>
      <c r="N101" s="165">
        <f t="shared" si="13"/>
        <v>9.3000000000000007</v>
      </c>
      <c r="O101" s="165" t="str">
        <f t="shared" si="13"/>
        <v/>
      </c>
      <c r="P101" s="165" t="str">
        <f t="shared" si="13"/>
        <v/>
      </c>
      <c r="Q101" s="165">
        <f t="shared" si="13"/>
        <v>8.6999999999999993</v>
      </c>
      <c r="R101" s="162">
        <f t="shared" si="11"/>
        <v>9.4499999999999993</v>
      </c>
    </row>
    <row r="102" spans="2:20" ht="13.5" hidden="1" customHeight="1" x14ac:dyDescent="0.15">
      <c r="B102" s="93">
        <v>37</v>
      </c>
      <c r="C102" s="94" t="s">
        <v>117</v>
      </c>
      <c r="D102" s="2" t="s">
        <v>70</v>
      </c>
      <c r="E102" s="164" t="s">
        <v>71</v>
      </c>
      <c r="F102" s="165" t="str">
        <f t="shared" si="13"/>
        <v/>
      </c>
      <c r="G102" s="165" t="str">
        <f t="shared" si="13"/>
        <v/>
      </c>
      <c r="H102" s="165">
        <f t="shared" si="13"/>
        <v>5.0000000000000001E-3</v>
      </c>
      <c r="I102" s="165" t="str">
        <f t="shared" si="13"/>
        <v/>
      </c>
      <c r="J102" s="165" t="str">
        <f t="shared" si="13"/>
        <v/>
      </c>
      <c r="K102" s="165">
        <f t="shared" si="13"/>
        <v>5.0000000000000001E-3</v>
      </c>
      <c r="L102" s="165" t="str">
        <f t="shared" si="13"/>
        <v/>
      </c>
      <c r="M102" s="165" t="str">
        <f t="shared" si="13"/>
        <v/>
      </c>
      <c r="N102" s="165">
        <f t="shared" si="13"/>
        <v>5.0000000000000001E-3</v>
      </c>
      <c r="O102" s="165" t="str">
        <f t="shared" si="13"/>
        <v/>
      </c>
      <c r="P102" s="165" t="str">
        <f t="shared" si="13"/>
        <v/>
      </c>
      <c r="Q102" s="165">
        <f t="shared" si="13"/>
        <v>5.0000000000000001E-3</v>
      </c>
      <c r="R102" s="162">
        <f t="shared" si="11"/>
        <v>5.0000000000000001E-3</v>
      </c>
    </row>
    <row r="103" spans="2:20" ht="13.5" hidden="1" customHeight="1" x14ac:dyDescent="0.15">
      <c r="B103" s="93">
        <v>38</v>
      </c>
      <c r="C103" s="94" t="s">
        <v>118</v>
      </c>
      <c r="D103" s="2" t="s">
        <v>115</v>
      </c>
      <c r="E103" s="164" t="s">
        <v>119</v>
      </c>
      <c r="F103" s="165">
        <f t="shared" si="13"/>
        <v>6</v>
      </c>
      <c r="G103" s="165">
        <f t="shared" si="13"/>
        <v>6.5</v>
      </c>
      <c r="H103" s="165">
        <f t="shared" si="13"/>
        <v>7.4</v>
      </c>
      <c r="I103" s="165">
        <f t="shared" si="13"/>
        <v>6.6</v>
      </c>
      <c r="J103" s="165">
        <f t="shared" si="13"/>
        <v>6.1</v>
      </c>
      <c r="K103" s="165">
        <f t="shared" si="13"/>
        <v>7.5</v>
      </c>
      <c r="L103" s="165">
        <f t="shared" si="13"/>
        <v>6.7</v>
      </c>
      <c r="M103" s="165">
        <f t="shared" si="13"/>
        <v>6.4</v>
      </c>
      <c r="N103" s="165">
        <f t="shared" si="13"/>
        <v>6.4</v>
      </c>
      <c r="O103" s="165">
        <f t="shared" si="13"/>
        <v>6.4</v>
      </c>
      <c r="P103" s="165">
        <f t="shared" si="13"/>
        <v>6.2</v>
      </c>
      <c r="Q103" s="165">
        <f t="shared" si="13"/>
        <v>6</v>
      </c>
      <c r="R103" s="162">
        <f t="shared" si="11"/>
        <v>6.5166666666666666</v>
      </c>
    </row>
    <row r="104" spans="2:20" ht="13.5" hidden="1" customHeight="1" x14ac:dyDescent="0.15">
      <c r="B104" s="93">
        <v>39</v>
      </c>
      <c r="C104" s="94" t="s">
        <v>121</v>
      </c>
      <c r="D104" s="2" t="s">
        <v>122</v>
      </c>
      <c r="E104" s="164" t="s">
        <v>123</v>
      </c>
      <c r="F104" s="165" t="str">
        <f t="shared" si="13"/>
        <v/>
      </c>
      <c r="G104" s="165" t="str">
        <f t="shared" si="13"/>
        <v/>
      </c>
      <c r="H104" s="165">
        <f t="shared" si="13"/>
        <v>91</v>
      </c>
      <c r="I104" s="165" t="str">
        <f t="shared" si="13"/>
        <v/>
      </c>
      <c r="J104" s="165" t="str">
        <f t="shared" si="13"/>
        <v/>
      </c>
      <c r="K104" s="165">
        <f t="shared" si="13"/>
        <v>92</v>
      </c>
      <c r="L104" s="165" t="str">
        <f t="shared" si="13"/>
        <v/>
      </c>
      <c r="M104" s="165" t="str">
        <f t="shared" si="13"/>
        <v/>
      </c>
      <c r="N104" s="165">
        <f t="shared" si="13"/>
        <v>92</v>
      </c>
      <c r="O104" s="165" t="str">
        <f t="shared" si="13"/>
        <v/>
      </c>
      <c r="P104" s="165" t="str">
        <f t="shared" si="13"/>
        <v/>
      </c>
      <c r="Q104" s="165">
        <f t="shared" si="13"/>
        <v>96</v>
      </c>
      <c r="R104" s="162">
        <f t="shared" si="11"/>
        <v>92.75</v>
      </c>
    </row>
    <row r="105" spans="2:20" ht="13.5" hidden="1" customHeight="1" x14ac:dyDescent="0.15">
      <c r="B105" s="93">
        <v>40</v>
      </c>
      <c r="C105" s="94" t="s">
        <v>125</v>
      </c>
      <c r="D105" s="2" t="s">
        <v>126</v>
      </c>
      <c r="E105" s="164" t="s">
        <v>127</v>
      </c>
      <c r="F105" s="165" t="str">
        <f t="shared" si="13"/>
        <v/>
      </c>
      <c r="G105" s="165" t="str">
        <f t="shared" si="13"/>
        <v/>
      </c>
      <c r="H105" s="165">
        <f t="shared" si="13"/>
        <v>160</v>
      </c>
      <c r="I105" s="165" t="str">
        <f t="shared" si="13"/>
        <v/>
      </c>
      <c r="J105" s="165" t="str">
        <f t="shared" si="13"/>
        <v/>
      </c>
      <c r="K105" s="165">
        <f t="shared" si="13"/>
        <v>146</v>
      </c>
      <c r="L105" s="165" t="str">
        <f t="shared" si="13"/>
        <v/>
      </c>
      <c r="M105" s="165" t="str">
        <f t="shared" si="13"/>
        <v/>
      </c>
      <c r="N105" s="165">
        <f t="shared" si="13"/>
        <v>141</v>
      </c>
      <c r="O105" s="165" t="str">
        <f t="shared" si="13"/>
        <v/>
      </c>
      <c r="P105" s="165" t="str">
        <f t="shared" si="13"/>
        <v/>
      </c>
      <c r="Q105" s="165">
        <f t="shared" si="13"/>
        <v>144</v>
      </c>
      <c r="R105" s="162">
        <f t="shared" si="11"/>
        <v>147.75</v>
      </c>
      <c r="T105" s="52">
        <v>0.42499999999999999</v>
      </c>
    </row>
    <row r="106" spans="2:20" ht="13.5" hidden="1" customHeight="1" x14ac:dyDescent="0.15">
      <c r="B106" s="93">
        <v>41</v>
      </c>
      <c r="C106" s="94" t="s">
        <v>128</v>
      </c>
      <c r="D106" s="2" t="s">
        <v>108</v>
      </c>
      <c r="E106" s="164" t="s">
        <v>55</v>
      </c>
      <c r="F106" s="165" t="str">
        <f t="shared" si="13"/>
        <v/>
      </c>
      <c r="G106" s="165" t="str">
        <f t="shared" si="13"/>
        <v/>
      </c>
      <c r="H106" s="165">
        <f t="shared" si="13"/>
        <v>0.02</v>
      </c>
      <c r="I106" s="165" t="str">
        <f t="shared" si="13"/>
        <v/>
      </c>
      <c r="J106" s="165" t="str">
        <f t="shared" si="13"/>
        <v/>
      </c>
      <c r="K106" s="165">
        <f t="shared" si="13"/>
        <v>0.02</v>
      </c>
      <c r="L106" s="165" t="str">
        <f t="shared" si="13"/>
        <v/>
      </c>
      <c r="M106" s="165" t="str">
        <f t="shared" si="13"/>
        <v/>
      </c>
      <c r="N106" s="165">
        <f t="shared" si="13"/>
        <v>0.02</v>
      </c>
      <c r="O106" s="165" t="str">
        <f t="shared" si="13"/>
        <v/>
      </c>
      <c r="P106" s="165" t="str">
        <f t="shared" si="13"/>
        <v/>
      </c>
      <c r="Q106" s="165">
        <f t="shared" si="13"/>
        <v>0.02</v>
      </c>
      <c r="R106" s="162">
        <f t="shared" si="11"/>
        <v>0.02</v>
      </c>
      <c r="T106" s="52">
        <v>7.293000000000001</v>
      </c>
    </row>
    <row r="107" spans="2:20" ht="13.5" hidden="1" customHeight="1" x14ac:dyDescent="0.15">
      <c r="B107" s="93">
        <v>42</v>
      </c>
      <c r="C107" s="94" t="s">
        <v>129</v>
      </c>
      <c r="D107" s="2" t="s">
        <v>130</v>
      </c>
      <c r="E107" s="164" t="s">
        <v>131</v>
      </c>
      <c r="F107" s="165" t="str">
        <f t="shared" si="13"/>
        <v/>
      </c>
      <c r="G107" s="165" t="str">
        <f t="shared" si="13"/>
        <v/>
      </c>
      <c r="H107" s="165">
        <f t="shared" si="13"/>
        <v>9.9999999999999995E-7</v>
      </c>
      <c r="I107" s="165" t="str">
        <f t="shared" si="13"/>
        <v/>
      </c>
      <c r="J107" s="165" t="str">
        <f t="shared" si="13"/>
        <v/>
      </c>
      <c r="K107" s="165">
        <f t="shared" si="13"/>
        <v>9.9999999999999995E-7</v>
      </c>
      <c r="L107" s="165" t="str">
        <f t="shared" si="13"/>
        <v/>
      </c>
      <c r="M107" s="165" t="str">
        <f t="shared" si="13"/>
        <v/>
      </c>
      <c r="N107" s="165">
        <f t="shared" si="13"/>
        <v>9.9999999999999995E-7</v>
      </c>
      <c r="O107" s="165" t="str">
        <f t="shared" si="13"/>
        <v/>
      </c>
      <c r="P107" s="165" t="str">
        <f t="shared" si="13"/>
        <v/>
      </c>
      <c r="Q107" s="165">
        <f t="shared" si="13"/>
        <v>9.9999999999999995E-7</v>
      </c>
      <c r="R107" s="162">
        <f t="shared" si="11"/>
        <v>9.9999999999999995E-7</v>
      </c>
    </row>
    <row r="108" spans="2:20" ht="13.5" hidden="1" customHeight="1" x14ac:dyDescent="0.15">
      <c r="B108" s="93">
        <v>43</v>
      </c>
      <c r="C108" s="94" t="s">
        <v>133</v>
      </c>
      <c r="D108" s="2" t="s">
        <v>130</v>
      </c>
      <c r="E108" s="164" t="s">
        <v>131</v>
      </c>
      <c r="F108" s="165" t="str">
        <f t="shared" si="13"/>
        <v/>
      </c>
      <c r="G108" s="165" t="str">
        <f t="shared" si="13"/>
        <v/>
      </c>
      <c r="H108" s="165">
        <f t="shared" si="13"/>
        <v>9.9999999999999995E-7</v>
      </c>
      <c r="I108" s="165" t="str">
        <f t="shared" si="13"/>
        <v/>
      </c>
      <c r="J108" s="165" t="str">
        <f t="shared" si="13"/>
        <v/>
      </c>
      <c r="K108" s="165">
        <f t="shared" si="13"/>
        <v>9.9999999999999995E-7</v>
      </c>
      <c r="L108" s="165" t="str">
        <f t="shared" si="13"/>
        <v/>
      </c>
      <c r="M108" s="165" t="str">
        <f t="shared" si="13"/>
        <v/>
      </c>
      <c r="N108" s="165">
        <f t="shared" si="13"/>
        <v>9.9999999999999995E-7</v>
      </c>
      <c r="O108" s="165" t="str">
        <f t="shared" si="13"/>
        <v/>
      </c>
      <c r="P108" s="165" t="str">
        <f t="shared" si="13"/>
        <v/>
      </c>
      <c r="Q108" s="165">
        <f t="shared" si="13"/>
        <v>9.9999999999999995E-7</v>
      </c>
      <c r="R108" s="162">
        <f t="shared" si="11"/>
        <v>9.9999999999999995E-7</v>
      </c>
    </row>
    <row r="109" spans="2:20" ht="13.5" hidden="1" customHeight="1" x14ac:dyDescent="0.15">
      <c r="B109" s="93">
        <v>44</v>
      </c>
      <c r="C109" s="94" t="s">
        <v>134</v>
      </c>
      <c r="D109" s="2" t="s">
        <v>76</v>
      </c>
      <c r="E109" s="164" t="s">
        <v>71</v>
      </c>
      <c r="F109" s="165" t="str">
        <f t="shared" si="13"/>
        <v/>
      </c>
      <c r="G109" s="165" t="str">
        <f t="shared" si="13"/>
        <v/>
      </c>
      <c r="H109" s="165">
        <f t="shared" si="13"/>
        <v>5.0000000000000001E-3</v>
      </c>
      <c r="I109" s="165" t="str">
        <f t="shared" si="13"/>
        <v/>
      </c>
      <c r="J109" s="165" t="str">
        <f t="shared" si="13"/>
        <v/>
      </c>
      <c r="K109" s="165">
        <f t="shared" si="13"/>
        <v>5.0000000000000001E-3</v>
      </c>
      <c r="L109" s="165" t="str">
        <f t="shared" si="13"/>
        <v/>
      </c>
      <c r="M109" s="165" t="str">
        <f t="shared" si="13"/>
        <v/>
      </c>
      <c r="N109" s="165">
        <f t="shared" si="13"/>
        <v>5.0000000000000001E-3</v>
      </c>
      <c r="O109" s="165" t="str">
        <f t="shared" si="13"/>
        <v/>
      </c>
      <c r="P109" s="165" t="str">
        <f t="shared" si="13"/>
        <v/>
      </c>
      <c r="Q109" s="165">
        <f t="shared" si="13"/>
        <v>5.0000000000000001E-3</v>
      </c>
      <c r="R109" s="162">
        <f t="shared" si="11"/>
        <v>5.0000000000000001E-3</v>
      </c>
    </row>
    <row r="110" spans="2:20" ht="13.5" hidden="1" customHeight="1" x14ac:dyDescent="0.15">
      <c r="B110" s="93">
        <v>45</v>
      </c>
      <c r="C110" s="94" t="s">
        <v>135</v>
      </c>
      <c r="D110" s="2" t="s">
        <v>136</v>
      </c>
      <c r="E110" s="164" t="s">
        <v>137</v>
      </c>
      <c r="F110" s="165" t="str">
        <f t="shared" si="13"/>
        <v/>
      </c>
      <c r="G110" s="165" t="str">
        <f t="shared" si="13"/>
        <v/>
      </c>
      <c r="H110" s="165">
        <f t="shared" si="13"/>
        <v>5.0000000000000001E-4</v>
      </c>
      <c r="I110" s="165" t="str">
        <f t="shared" si="13"/>
        <v/>
      </c>
      <c r="J110" s="165" t="str">
        <f t="shared" si="13"/>
        <v/>
      </c>
      <c r="K110" s="165">
        <f t="shared" si="13"/>
        <v>5.0000000000000001E-4</v>
      </c>
      <c r="L110" s="165" t="str">
        <f t="shared" si="13"/>
        <v/>
      </c>
      <c r="M110" s="165" t="str">
        <f t="shared" si="13"/>
        <v/>
      </c>
      <c r="N110" s="165">
        <f t="shared" si="13"/>
        <v>5.0000000000000001E-4</v>
      </c>
      <c r="O110" s="165" t="str">
        <f t="shared" si="13"/>
        <v/>
      </c>
      <c r="P110" s="165" t="str">
        <f t="shared" si="13"/>
        <v/>
      </c>
      <c r="Q110" s="165">
        <f t="shared" si="13"/>
        <v>5.0000000000000001E-4</v>
      </c>
      <c r="R110" s="162">
        <f t="shared" si="11"/>
        <v>5.0000000000000001E-4</v>
      </c>
    </row>
    <row r="111" spans="2:20" ht="13.5" hidden="1" customHeight="1" x14ac:dyDescent="0.15">
      <c r="B111" s="93">
        <v>46</v>
      </c>
      <c r="C111" s="94" t="s">
        <v>139</v>
      </c>
      <c r="D111" s="2" t="s">
        <v>140</v>
      </c>
      <c r="E111" s="164" t="s">
        <v>141</v>
      </c>
      <c r="F111" s="165">
        <f t="shared" si="13"/>
        <v>0.3</v>
      </c>
      <c r="G111" s="165">
        <f t="shared" si="13"/>
        <v>0.5</v>
      </c>
      <c r="H111" s="165">
        <f t="shared" si="13"/>
        <v>0.5</v>
      </c>
      <c r="I111" s="165">
        <f t="shared" si="13"/>
        <v>0.4</v>
      </c>
      <c r="J111" s="165">
        <f t="shared" si="13"/>
        <v>0.4</v>
      </c>
      <c r="K111" s="165">
        <f t="shared" si="13"/>
        <v>0.4</v>
      </c>
      <c r="L111" s="165">
        <f t="shared" si="13"/>
        <v>0.5</v>
      </c>
      <c r="M111" s="165">
        <f t="shared" si="13"/>
        <v>0.4</v>
      </c>
      <c r="N111" s="165">
        <f t="shared" si="13"/>
        <v>0.3</v>
      </c>
      <c r="O111" s="165">
        <f t="shared" si="13"/>
        <v>0.3</v>
      </c>
      <c r="P111" s="165">
        <f t="shared" si="13"/>
        <v>0.3</v>
      </c>
      <c r="Q111" s="165">
        <f t="shared" si="13"/>
        <v>0.3</v>
      </c>
      <c r="R111" s="162">
        <f t="shared" si="11"/>
        <v>0.3833333333333333</v>
      </c>
      <c r="T111" s="52">
        <v>0.28999999999999998</v>
      </c>
    </row>
    <row r="112" spans="2:20" hidden="1" x14ac:dyDescent="0.15">
      <c r="B112" s="93">
        <v>47</v>
      </c>
      <c r="C112" s="94" t="s">
        <v>143</v>
      </c>
      <c r="D112" s="2" t="s">
        <v>144</v>
      </c>
      <c r="E112" s="164" t="s">
        <v>145</v>
      </c>
      <c r="F112" s="165">
        <f t="shared" si="13"/>
        <v>8.11</v>
      </c>
      <c r="G112" s="165">
        <f t="shared" si="13"/>
        <v>8.06</v>
      </c>
      <c r="H112" s="165">
        <f t="shared" si="13"/>
        <v>7.99</v>
      </c>
      <c r="I112" s="165">
        <f t="shared" si="13"/>
        <v>7.99</v>
      </c>
      <c r="J112" s="165">
        <f t="shared" si="13"/>
        <v>7.9</v>
      </c>
      <c r="K112" s="165">
        <f t="shared" si="13"/>
        <v>8.0299999999999994</v>
      </c>
      <c r="L112" s="165">
        <f t="shared" si="13"/>
        <v>8.09</v>
      </c>
      <c r="M112" s="165">
        <f t="shared" si="13"/>
        <v>8.1</v>
      </c>
      <c r="N112" s="165">
        <f t="shared" si="13"/>
        <v>8.15</v>
      </c>
      <c r="O112" s="165">
        <f t="shared" si="13"/>
        <v>8.1199999999999992</v>
      </c>
      <c r="P112" s="165">
        <f t="shared" si="13"/>
        <v>8.09</v>
      </c>
      <c r="Q112" s="165">
        <f t="shared" si="13"/>
        <v>8.11</v>
      </c>
      <c r="R112" s="162">
        <f t="shared" si="11"/>
        <v>8.0616666666666674</v>
      </c>
    </row>
    <row r="113" spans="2:18" hidden="1" x14ac:dyDescent="0.15">
      <c r="B113" s="93">
        <v>48</v>
      </c>
      <c r="C113" s="94" t="s">
        <v>146</v>
      </c>
      <c r="D113" s="2" t="s">
        <v>147</v>
      </c>
      <c r="E113" s="164" t="s">
        <v>145</v>
      </c>
      <c r="F113" s="165" t="str">
        <f t="shared" si="13"/>
        <v>異常なし</v>
      </c>
      <c r="G113" s="165" t="str">
        <f t="shared" si="13"/>
        <v>異常なし</v>
      </c>
      <c r="H113" s="165" t="str">
        <f t="shared" si="13"/>
        <v>異常なし</v>
      </c>
      <c r="I113" s="165" t="str">
        <f t="shared" si="13"/>
        <v>異常なし</v>
      </c>
      <c r="J113" s="165" t="str">
        <f t="shared" si="13"/>
        <v>異常なし</v>
      </c>
      <c r="K113" s="165" t="str">
        <f t="shared" si="13"/>
        <v>異常なし</v>
      </c>
      <c r="L113" s="165" t="str">
        <f t="shared" si="13"/>
        <v>異常なし</v>
      </c>
      <c r="M113" s="165" t="str">
        <f t="shared" si="13"/>
        <v>異常なし</v>
      </c>
      <c r="N113" s="165" t="str">
        <f t="shared" si="13"/>
        <v>異常なし</v>
      </c>
      <c r="O113" s="165" t="str">
        <f t="shared" si="13"/>
        <v>異常なし</v>
      </c>
      <c r="P113" s="165" t="str">
        <f t="shared" si="13"/>
        <v>異常なし</v>
      </c>
      <c r="Q113" s="165" t="str">
        <f t="shared" si="13"/>
        <v>異常なし</v>
      </c>
      <c r="R113" s="162"/>
    </row>
    <row r="114" spans="2:18" hidden="1" x14ac:dyDescent="0.15">
      <c r="B114" s="93">
        <v>49</v>
      </c>
      <c r="C114" s="94" t="s">
        <v>148</v>
      </c>
      <c r="D114" s="2" t="s">
        <v>147</v>
      </c>
      <c r="E114" s="164" t="s">
        <v>145</v>
      </c>
      <c r="F114" s="165" t="str">
        <f t="shared" ref="F114:Q117" si="14">IF(F55="","",IF(F55=$V55,$AC55,F55))</f>
        <v>異常なし</v>
      </c>
      <c r="G114" s="165" t="str">
        <f t="shared" si="14"/>
        <v>異常なし</v>
      </c>
      <c r="H114" s="165" t="str">
        <f t="shared" si="14"/>
        <v>異常なし</v>
      </c>
      <c r="I114" s="165" t="str">
        <f t="shared" si="14"/>
        <v>異常なし</v>
      </c>
      <c r="J114" s="165" t="str">
        <f t="shared" si="14"/>
        <v>異常なし</v>
      </c>
      <c r="K114" s="165" t="str">
        <f t="shared" si="14"/>
        <v>異常なし</v>
      </c>
      <c r="L114" s="165" t="str">
        <f t="shared" si="14"/>
        <v>異常なし</v>
      </c>
      <c r="M114" s="165" t="str">
        <f t="shared" si="14"/>
        <v>異常なし</v>
      </c>
      <c r="N114" s="165" t="str">
        <f t="shared" si="14"/>
        <v>異常なし</v>
      </c>
      <c r="O114" s="165" t="str">
        <f t="shared" si="14"/>
        <v>異常なし</v>
      </c>
      <c r="P114" s="165" t="str">
        <f t="shared" si="14"/>
        <v>異常なし</v>
      </c>
      <c r="Q114" s="165" t="str">
        <f t="shared" si="14"/>
        <v>異常なし</v>
      </c>
      <c r="R114" s="162"/>
    </row>
    <row r="115" spans="2:18" hidden="1" x14ac:dyDescent="0.15">
      <c r="B115" s="93">
        <v>50</v>
      </c>
      <c r="C115" s="94" t="s">
        <v>149</v>
      </c>
      <c r="D115" s="2" t="s">
        <v>150</v>
      </c>
      <c r="E115" s="164" t="s">
        <v>151</v>
      </c>
      <c r="F115" s="165">
        <f t="shared" si="14"/>
        <v>1</v>
      </c>
      <c r="G115" s="165">
        <f t="shared" si="14"/>
        <v>1</v>
      </c>
      <c r="H115" s="165">
        <f t="shared" si="14"/>
        <v>1</v>
      </c>
      <c r="I115" s="165">
        <f t="shared" si="14"/>
        <v>1</v>
      </c>
      <c r="J115" s="165">
        <f t="shared" si="14"/>
        <v>1</v>
      </c>
      <c r="K115" s="165">
        <f t="shared" si="14"/>
        <v>1</v>
      </c>
      <c r="L115" s="165">
        <f t="shared" si="14"/>
        <v>1</v>
      </c>
      <c r="M115" s="165">
        <f t="shared" si="14"/>
        <v>1</v>
      </c>
      <c r="N115" s="165">
        <f t="shared" si="14"/>
        <v>1</v>
      </c>
      <c r="O115" s="165">
        <f t="shared" si="14"/>
        <v>1</v>
      </c>
      <c r="P115" s="165">
        <f t="shared" si="14"/>
        <v>1</v>
      </c>
      <c r="Q115" s="165">
        <f t="shared" si="14"/>
        <v>1</v>
      </c>
      <c r="R115" s="162">
        <f>IF(AND(F115="",G115="",H115="",I115="",J115="",K115="",L115="",M115="",N115="",O115="",P115="",Q115=""),"",AVERAGE(F115:Q115))</f>
        <v>1</v>
      </c>
    </row>
    <row r="116" spans="2:18" hidden="1" x14ac:dyDescent="0.15">
      <c r="B116" s="93">
        <v>51</v>
      </c>
      <c r="C116" s="94" t="s">
        <v>153</v>
      </c>
      <c r="D116" s="2" t="s">
        <v>154</v>
      </c>
      <c r="E116" s="164" t="s">
        <v>155</v>
      </c>
      <c r="F116" s="165">
        <f t="shared" si="14"/>
        <v>0.1</v>
      </c>
      <c r="G116" s="165">
        <f t="shared" si="14"/>
        <v>0.1</v>
      </c>
      <c r="H116" s="165">
        <f t="shared" si="14"/>
        <v>0.1</v>
      </c>
      <c r="I116" s="165">
        <f t="shared" si="14"/>
        <v>0.1</v>
      </c>
      <c r="J116" s="165">
        <f t="shared" si="14"/>
        <v>0.1</v>
      </c>
      <c r="K116" s="165">
        <f t="shared" si="14"/>
        <v>0.1</v>
      </c>
      <c r="L116" s="165">
        <f t="shared" si="14"/>
        <v>0.1</v>
      </c>
      <c r="M116" s="165">
        <f t="shared" si="14"/>
        <v>0.1</v>
      </c>
      <c r="N116" s="165">
        <f t="shared" si="14"/>
        <v>0.1</v>
      </c>
      <c r="O116" s="165">
        <f t="shared" si="14"/>
        <v>0.1</v>
      </c>
      <c r="P116" s="165">
        <f t="shared" si="14"/>
        <v>0.1</v>
      </c>
      <c r="Q116" s="165">
        <f t="shared" si="14"/>
        <v>0.1</v>
      </c>
      <c r="R116" s="16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41"/>
      <c r="C117" s="142" t="s">
        <v>157</v>
      </c>
      <c r="D117" s="4" t="s">
        <v>62</v>
      </c>
      <c r="E117" s="166" t="s">
        <v>116</v>
      </c>
      <c r="F117" s="152">
        <f t="shared" si="14"/>
        <v>0.3</v>
      </c>
      <c r="G117" s="152">
        <f t="shared" si="14"/>
        <v>0.3</v>
      </c>
      <c r="H117" s="152">
        <f t="shared" si="14"/>
        <v>0.2</v>
      </c>
      <c r="I117" s="152">
        <f t="shared" si="14"/>
        <v>0.5</v>
      </c>
      <c r="J117" s="152">
        <f t="shared" si="14"/>
        <v>0.2</v>
      </c>
      <c r="K117" s="152">
        <f t="shared" si="14"/>
        <v>0.4</v>
      </c>
      <c r="L117" s="152">
        <f t="shared" si="14"/>
        <v>0.3</v>
      </c>
      <c r="M117" s="152">
        <f t="shared" si="14"/>
        <v>0.3</v>
      </c>
      <c r="N117" s="152">
        <f t="shared" si="14"/>
        <v>0.4</v>
      </c>
      <c r="O117" s="152">
        <f t="shared" si="14"/>
        <v>0.5</v>
      </c>
      <c r="P117" s="152">
        <f t="shared" si="14"/>
        <v>0.4</v>
      </c>
      <c r="Q117" s="152">
        <f t="shared" si="14"/>
        <v>0.3</v>
      </c>
      <c r="R117" s="167">
        <f>IF(AND(F117="",G117="",H117="",I117="",J117="",K117="",L117="",M117="",N117="",O117="",P117="",Q117=""),"",AVERAGE(F117:Q117))</f>
        <v>0.34166666666666662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9" priority="1" stopIfTrue="1" operator="equal">
      <formula>""</formula>
    </cfRule>
  </conditionalFormatting>
  <conditionalFormatting sqref="F2:T58">
    <cfRule type="cellIs" dxfId="8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2" width="4.375" style="52" customWidth="1"/>
    <col min="3" max="3" width="27.25" style="52" customWidth="1"/>
    <col min="4" max="4" width="17.875" style="52" customWidth="1"/>
    <col min="5" max="5" width="19.5" style="52" bestFit="1" customWidth="1"/>
    <col min="6" max="17" width="14.5" style="52" customWidth="1"/>
    <col min="18" max="19" width="14.375" style="52" bestFit="1" customWidth="1"/>
    <col min="20" max="20" width="14.25" style="52" bestFit="1" customWidth="1"/>
    <col min="21" max="21" width="9" style="52"/>
    <col min="22" max="22" width="12.875" style="52" hidden="1" customWidth="1"/>
    <col min="23" max="27" width="9.5" style="52" hidden="1" customWidth="1"/>
    <col min="28" max="28" width="9" style="52" hidden="1" customWidth="1"/>
    <col min="29" max="29" width="9.5" style="52" hidden="1" customWidth="1"/>
    <col min="30" max="256" width="9" style="52"/>
    <col min="257" max="257" width="4.375" style="52" customWidth="1"/>
    <col min="258" max="258" width="10.5" style="52" bestFit="1" customWidth="1"/>
    <col min="259" max="259" width="27.25" style="52" customWidth="1"/>
    <col min="260" max="260" width="17.875" style="52" customWidth="1"/>
    <col min="261" max="261" width="19.5" style="52" bestFit="1" customWidth="1"/>
    <col min="262" max="273" width="14.5" style="52" customWidth="1"/>
    <col min="274" max="275" width="14.375" style="52" bestFit="1" customWidth="1"/>
    <col min="276" max="276" width="14.25" style="52" bestFit="1" customWidth="1"/>
    <col min="277" max="277" width="9" style="52"/>
    <col min="278" max="285" width="0" style="52" hidden="1" customWidth="1"/>
    <col min="286" max="512" width="9" style="52"/>
    <col min="513" max="513" width="4.375" style="52" customWidth="1"/>
    <col min="514" max="514" width="10.5" style="52" bestFit="1" customWidth="1"/>
    <col min="515" max="515" width="27.25" style="52" customWidth="1"/>
    <col min="516" max="516" width="17.875" style="52" customWidth="1"/>
    <col min="517" max="517" width="19.5" style="52" bestFit="1" customWidth="1"/>
    <col min="518" max="529" width="14.5" style="52" customWidth="1"/>
    <col min="530" max="531" width="14.375" style="52" bestFit="1" customWidth="1"/>
    <col min="532" max="532" width="14.25" style="52" bestFit="1" customWidth="1"/>
    <col min="533" max="533" width="9" style="52"/>
    <col min="534" max="541" width="0" style="52" hidden="1" customWidth="1"/>
    <col min="542" max="768" width="9" style="52"/>
    <col min="769" max="769" width="4.375" style="52" customWidth="1"/>
    <col min="770" max="770" width="10.5" style="52" bestFit="1" customWidth="1"/>
    <col min="771" max="771" width="27.25" style="52" customWidth="1"/>
    <col min="772" max="772" width="17.875" style="52" customWidth="1"/>
    <col min="773" max="773" width="19.5" style="52" bestFit="1" customWidth="1"/>
    <col min="774" max="785" width="14.5" style="52" customWidth="1"/>
    <col min="786" max="787" width="14.375" style="52" bestFit="1" customWidth="1"/>
    <col min="788" max="788" width="14.25" style="52" bestFit="1" customWidth="1"/>
    <col min="789" max="789" width="9" style="52"/>
    <col min="790" max="797" width="0" style="52" hidden="1" customWidth="1"/>
    <col min="798" max="1024" width="9" style="52"/>
    <col min="1025" max="1025" width="4.375" style="52" customWidth="1"/>
    <col min="1026" max="1026" width="10.5" style="52" bestFit="1" customWidth="1"/>
    <col min="1027" max="1027" width="27.25" style="52" customWidth="1"/>
    <col min="1028" max="1028" width="17.875" style="52" customWidth="1"/>
    <col min="1029" max="1029" width="19.5" style="52" bestFit="1" customWidth="1"/>
    <col min="1030" max="1041" width="14.5" style="52" customWidth="1"/>
    <col min="1042" max="1043" width="14.375" style="52" bestFit="1" customWidth="1"/>
    <col min="1044" max="1044" width="14.25" style="52" bestFit="1" customWidth="1"/>
    <col min="1045" max="1045" width="9" style="52"/>
    <col min="1046" max="1053" width="0" style="52" hidden="1" customWidth="1"/>
    <col min="1054" max="1280" width="9" style="52"/>
    <col min="1281" max="1281" width="4.375" style="52" customWidth="1"/>
    <col min="1282" max="1282" width="10.5" style="52" bestFit="1" customWidth="1"/>
    <col min="1283" max="1283" width="27.25" style="52" customWidth="1"/>
    <col min="1284" max="1284" width="17.875" style="52" customWidth="1"/>
    <col min="1285" max="1285" width="19.5" style="52" bestFit="1" customWidth="1"/>
    <col min="1286" max="1297" width="14.5" style="52" customWidth="1"/>
    <col min="1298" max="1299" width="14.375" style="52" bestFit="1" customWidth="1"/>
    <col min="1300" max="1300" width="14.25" style="52" bestFit="1" customWidth="1"/>
    <col min="1301" max="1301" width="9" style="52"/>
    <col min="1302" max="1309" width="0" style="52" hidden="1" customWidth="1"/>
    <col min="1310" max="1536" width="9" style="52"/>
    <col min="1537" max="1537" width="4.375" style="52" customWidth="1"/>
    <col min="1538" max="1538" width="10.5" style="52" bestFit="1" customWidth="1"/>
    <col min="1539" max="1539" width="27.25" style="52" customWidth="1"/>
    <col min="1540" max="1540" width="17.875" style="52" customWidth="1"/>
    <col min="1541" max="1541" width="19.5" style="52" bestFit="1" customWidth="1"/>
    <col min="1542" max="1553" width="14.5" style="52" customWidth="1"/>
    <col min="1554" max="1555" width="14.375" style="52" bestFit="1" customWidth="1"/>
    <col min="1556" max="1556" width="14.25" style="52" bestFit="1" customWidth="1"/>
    <col min="1557" max="1557" width="9" style="52"/>
    <col min="1558" max="1565" width="0" style="52" hidden="1" customWidth="1"/>
    <col min="1566" max="1792" width="9" style="52"/>
    <col min="1793" max="1793" width="4.375" style="52" customWidth="1"/>
    <col min="1794" max="1794" width="10.5" style="52" bestFit="1" customWidth="1"/>
    <col min="1795" max="1795" width="27.25" style="52" customWidth="1"/>
    <col min="1796" max="1796" width="17.875" style="52" customWidth="1"/>
    <col min="1797" max="1797" width="19.5" style="52" bestFit="1" customWidth="1"/>
    <col min="1798" max="1809" width="14.5" style="52" customWidth="1"/>
    <col min="1810" max="1811" width="14.375" style="52" bestFit="1" customWidth="1"/>
    <col min="1812" max="1812" width="14.25" style="52" bestFit="1" customWidth="1"/>
    <col min="1813" max="1813" width="9" style="52"/>
    <col min="1814" max="1821" width="0" style="52" hidden="1" customWidth="1"/>
    <col min="1822" max="2048" width="9" style="52"/>
    <col min="2049" max="2049" width="4.375" style="52" customWidth="1"/>
    <col min="2050" max="2050" width="10.5" style="52" bestFit="1" customWidth="1"/>
    <col min="2051" max="2051" width="27.25" style="52" customWidth="1"/>
    <col min="2052" max="2052" width="17.875" style="52" customWidth="1"/>
    <col min="2053" max="2053" width="19.5" style="52" bestFit="1" customWidth="1"/>
    <col min="2054" max="2065" width="14.5" style="52" customWidth="1"/>
    <col min="2066" max="2067" width="14.375" style="52" bestFit="1" customWidth="1"/>
    <col min="2068" max="2068" width="14.25" style="52" bestFit="1" customWidth="1"/>
    <col min="2069" max="2069" width="9" style="52"/>
    <col min="2070" max="2077" width="0" style="52" hidden="1" customWidth="1"/>
    <col min="2078" max="2304" width="9" style="52"/>
    <col min="2305" max="2305" width="4.375" style="52" customWidth="1"/>
    <col min="2306" max="2306" width="10.5" style="52" bestFit="1" customWidth="1"/>
    <col min="2307" max="2307" width="27.25" style="52" customWidth="1"/>
    <col min="2308" max="2308" width="17.875" style="52" customWidth="1"/>
    <col min="2309" max="2309" width="19.5" style="52" bestFit="1" customWidth="1"/>
    <col min="2310" max="2321" width="14.5" style="52" customWidth="1"/>
    <col min="2322" max="2323" width="14.375" style="52" bestFit="1" customWidth="1"/>
    <col min="2324" max="2324" width="14.25" style="52" bestFit="1" customWidth="1"/>
    <col min="2325" max="2325" width="9" style="52"/>
    <col min="2326" max="2333" width="0" style="52" hidden="1" customWidth="1"/>
    <col min="2334" max="2560" width="9" style="52"/>
    <col min="2561" max="2561" width="4.375" style="52" customWidth="1"/>
    <col min="2562" max="2562" width="10.5" style="52" bestFit="1" customWidth="1"/>
    <col min="2563" max="2563" width="27.25" style="52" customWidth="1"/>
    <col min="2564" max="2564" width="17.875" style="52" customWidth="1"/>
    <col min="2565" max="2565" width="19.5" style="52" bestFit="1" customWidth="1"/>
    <col min="2566" max="2577" width="14.5" style="52" customWidth="1"/>
    <col min="2578" max="2579" width="14.375" style="52" bestFit="1" customWidth="1"/>
    <col min="2580" max="2580" width="14.25" style="52" bestFit="1" customWidth="1"/>
    <col min="2581" max="2581" width="9" style="52"/>
    <col min="2582" max="2589" width="0" style="52" hidden="1" customWidth="1"/>
    <col min="2590" max="2816" width="9" style="52"/>
    <col min="2817" max="2817" width="4.375" style="52" customWidth="1"/>
    <col min="2818" max="2818" width="10.5" style="52" bestFit="1" customWidth="1"/>
    <col min="2819" max="2819" width="27.25" style="52" customWidth="1"/>
    <col min="2820" max="2820" width="17.875" style="52" customWidth="1"/>
    <col min="2821" max="2821" width="19.5" style="52" bestFit="1" customWidth="1"/>
    <col min="2822" max="2833" width="14.5" style="52" customWidth="1"/>
    <col min="2834" max="2835" width="14.375" style="52" bestFit="1" customWidth="1"/>
    <col min="2836" max="2836" width="14.25" style="52" bestFit="1" customWidth="1"/>
    <col min="2837" max="2837" width="9" style="52"/>
    <col min="2838" max="2845" width="0" style="52" hidden="1" customWidth="1"/>
    <col min="2846" max="3072" width="9" style="52"/>
    <col min="3073" max="3073" width="4.375" style="52" customWidth="1"/>
    <col min="3074" max="3074" width="10.5" style="52" bestFit="1" customWidth="1"/>
    <col min="3075" max="3075" width="27.25" style="52" customWidth="1"/>
    <col min="3076" max="3076" width="17.875" style="52" customWidth="1"/>
    <col min="3077" max="3077" width="19.5" style="52" bestFit="1" customWidth="1"/>
    <col min="3078" max="3089" width="14.5" style="52" customWidth="1"/>
    <col min="3090" max="3091" width="14.375" style="52" bestFit="1" customWidth="1"/>
    <col min="3092" max="3092" width="14.25" style="52" bestFit="1" customWidth="1"/>
    <col min="3093" max="3093" width="9" style="52"/>
    <col min="3094" max="3101" width="0" style="52" hidden="1" customWidth="1"/>
    <col min="3102" max="3328" width="9" style="52"/>
    <col min="3329" max="3329" width="4.375" style="52" customWidth="1"/>
    <col min="3330" max="3330" width="10.5" style="52" bestFit="1" customWidth="1"/>
    <col min="3331" max="3331" width="27.25" style="52" customWidth="1"/>
    <col min="3332" max="3332" width="17.875" style="52" customWidth="1"/>
    <col min="3333" max="3333" width="19.5" style="52" bestFit="1" customWidth="1"/>
    <col min="3334" max="3345" width="14.5" style="52" customWidth="1"/>
    <col min="3346" max="3347" width="14.375" style="52" bestFit="1" customWidth="1"/>
    <col min="3348" max="3348" width="14.25" style="52" bestFit="1" customWidth="1"/>
    <col min="3349" max="3349" width="9" style="52"/>
    <col min="3350" max="3357" width="0" style="52" hidden="1" customWidth="1"/>
    <col min="3358" max="3584" width="9" style="52"/>
    <col min="3585" max="3585" width="4.375" style="52" customWidth="1"/>
    <col min="3586" max="3586" width="10.5" style="52" bestFit="1" customWidth="1"/>
    <col min="3587" max="3587" width="27.25" style="52" customWidth="1"/>
    <col min="3588" max="3588" width="17.875" style="52" customWidth="1"/>
    <col min="3589" max="3589" width="19.5" style="52" bestFit="1" customWidth="1"/>
    <col min="3590" max="3601" width="14.5" style="52" customWidth="1"/>
    <col min="3602" max="3603" width="14.375" style="52" bestFit="1" customWidth="1"/>
    <col min="3604" max="3604" width="14.25" style="52" bestFit="1" customWidth="1"/>
    <col min="3605" max="3605" width="9" style="52"/>
    <col min="3606" max="3613" width="0" style="52" hidden="1" customWidth="1"/>
    <col min="3614" max="3840" width="9" style="52"/>
    <col min="3841" max="3841" width="4.375" style="52" customWidth="1"/>
    <col min="3842" max="3842" width="10.5" style="52" bestFit="1" customWidth="1"/>
    <col min="3843" max="3843" width="27.25" style="52" customWidth="1"/>
    <col min="3844" max="3844" width="17.875" style="52" customWidth="1"/>
    <col min="3845" max="3845" width="19.5" style="52" bestFit="1" customWidth="1"/>
    <col min="3846" max="3857" width="14.5" style="52" customWidth="1"/>
    <col min="3858" max="3859" width="14.375" style="52" bestFit="1" customWidth="1"/>
    <col min="3860" max="3860" width="14.25" style="52" bestFit="1" customWidth="1"/>
    <col min="3861" max="3861" width="9" style="52"/>
    <col min="3862" max="3869" width="0" style="52" hidden="1" customWidth="1"/>
    <col min="3870" max="4096" width="9" style="52"/>
    <col min="4097" max="4097" width="4.375" style="52" customWidth="1"/>
    <col min="4098" max="4098" width="10.5" style="52" bestFit="1" customWidth="1"/>
    <col min="4099" max="4099" width="27.25" style="52" customWidth="1"/>
    <col min="4100" max="4100" width="17.875" style="52" customWidth="1"/>
    <col min="4101" max="4101" width="19.5" style="52" bestFit="1" customWidth="1"/>
    <col min="4102" max="4113" width="14.5" style="52" customWidth="1"/>
    <col min="4114" max="4115" width="14.375" style="52" bestFit="1" customWidth="1"/>
    <col min="4116" max="4116" width="14.25" style="52" bestFit="1" customWidth="1"/>
    <col min="4117" max="4117" width="9" style="52"/>
    <col min="4118" max="4125" width="0" style="52" hidden="1" customWidth="1"/>
    <col min="4126" max="4352" width="9" style="52"/>
    <col min="4353" max="4353" width="4.375" style="52" customWidth="1"/>
    <col min="4354" max="4354" width="10.5" style="52" bestFit="1" customWidth="1"/>
    <col min="4355" max="4355" width="27.25" style="52" customWidth="1"/>
    <col min="4356" max="4356" width="17.875" style="52" customWidth="1"/>
    <col min="4357" max="4357" width="19.5" style="52" bestFit="1" customWidth="1"/>
    <col min="4358" max="4369" width="14.5" style="52" customWidth="1"/>
    <col min="4370" max="4371" width="14.375" style="52" bestFit="1" customWidth="1"/>
    <col min="4372" max="4372" width="14.25" style="52" bestFit="1" customWidth="1"/>
    <col min="4373" max="4373" width="9" style="52"/>
    <col min="4374" max="4381" width="0" style="52" hidden="1" customWidth="1"/>
    <col min="4382" max="4608" width="9" style="52"/>
    <col min="4609" max="4609" width="4.375" style="52" customWidth="1"/>
    <col min="4610" max="4610" width="10.5" style="52" bestFit="1" customWidth="1"/>
    <col min="4611" max="4611" width="27.25" style="52" customWidth="1"/>
    <col min="4612" max="4612" width="17.875" style="52" customWidth="1"/>
    <col min="4613" max="4613" width="19.5" style="52" bestFit="1" customWidth="1"/>
    <col min="4614" max="4625" width="14.5" style="52" customWidth="1"/>
    <col min="4626" max="4627" width="14.375" style="52" bestFit="1" customWidth="1"/>
    <col min="4628" max="4628" width="14.25" style="52" bestFit="1" customWidth="1"/>
    <col min="4629" max="4629" width="9" style="52"/>
    <col min="4630" max="4637" width="0" style="52" hidden="1" customWidth="1"/>
    <col min="4638" max="4864" width="9" style="52"/>
    <col min="4865" max="4865" width="4.375" style="52" customWidth="1"/>
    <col min="4866" max="4866" width="10.5" style="52" bestFit="1" customWidth="1"/>
    <col min="4867" max="4867" width="27.25" style="52" customWidth="1"/>
    <col min="4868" max="4868" width="17.875" style="52" customWidth="1"/>
    <col min="4869" max="4869" width="19.5" style="52" bestFit="1" customWidth="1"/>
    <col min="4870" max="4881" width="14.5" style="52" customWidth="1"/>
    <col min="4882" max="4883" width="14.375" style="52" bestFit="1" customWidth="1"/>
    <col min="4884" max="4884" width="14.25" style="52" bestFit="1" customWidth="1"/>
    <col min="4885" max="4885" width="9" style="52"/>
    <col min="4886" max="4893" width="0" style="52" hidden="1" customWidth="1"/>
    <col min="4894" max="5120" width="9" style="52"/>
    <col min="5121" max="5121" width="4.375" style="52" customWidth="1"/>
    <col min="5122" max="5122" width="10.5" style="52" bestFit="1" customWidth="1"/>
    <col min="5123" max="5123" width="27.25" style="52" customWidth="1"/>
    <col min="5124" max="5124" width="17.875" style="52" customWidth="1"/>
    <col min="5125" max="5125" width="19.5" style="52" bestFit="1" customWidth="1"/>
    <col min="5126" max="5137" width="14.5" style="52" customWidth="1"/>
    <col min="5138" max="5139" width="14.375" style="52" bestFit="1" customWidth="1"/>
    <col min="5140" max="5140" width="14.25" style="52" bestFit="1" customWidth="1"/>
    <col min="5141" max="5141" width="9" style="52"/>
    <col min="5142" max="5149" width="0" style="52" hidden="1" customWidth="1"/>
    <col min="5150" max="5376" width="9" style="52"/>
    <col min="5377" max="5377" width="4.375" style="52" customWidth="1"/>
    <col min="5378" max="5378" width="10.5" style="52" bestFit="1" customWidth="1"/>
    <col min="5379" max="5379" width="27.25" style="52" customWidth="1"/>
    <col min="5380" max="5380" width="17.875" style="52" customWidth="1"/>
    <col min="5381" max="5381" width="19.5" style="52" bestFit="1" customWidth="1"/>
    <col min="5382" max="5393" width="14.5" style="52" customWidth="1"/>
    <col min="5394" max="5395" width="14.375" style="52" bestFit="1" customWidth="1"/>
    <col min="5396" max="5396" width="14.25" style="52" bestFit="1" customWidth="1"/>
    <col min="5397" max="5397" width="9" style="52"/>
    <col min="5398" max="5405" width="0" style="52" hidden="1" customWidth="1"/>
    <col min="5406" max="5632" width="9" style="52"/>
    <col min="5633" max="5633" width="4.375" style="52" customWidth="1"/>
    <col min="5634" max="5634" width="10.5" style="52" bestFit="1" customWidth="1"/>
    <col min="5635" max="5635" width="27.25" style="52" customWidth="1"/>
    <col min="5636" max="5636" width="17.875" style="52" customWidth="1"/>
    <col min="5637" max="5637" width="19.5" style="52" bestFit="1" customWidth="1"/>
    <col min="5638" max="5649" width="14.5" style="52" customWidth="1"/>
    <col min="5650" max="5651" width="14.375" style="52" bestFit="1" customWidth="1"/>
    <col min="5652" max="5652" width="14.25" style="52" bestFit="1" customWidth="1"/>
    <col min="5653" max="5653" width="9" style="52"/>
    <col min="5654" max="5661" width="0" style="52" hidden="1" customWidth="1"/>
    <col min="5662" max="5888" width="9" style="52"/>
    <col min="5889" max="5889" width="4.375" style="52" customWidth="1"/>
    <col min="5890" max="5890" width="10.5" style="52" bestFit="1" customWidth="1"/>
    <col min="5891" max="5891" width="27.25" style="52" customWidth="1"/>
    <col min="5892" max="5892" width="17.875" style="52" customWidth="1"/>
    <col min="5893" max="5893" width="19.5" style="52" bestFit="1" customWidth="1"/>
    <col min="5894" max="5905" width="14.5" style="52" customWidth="1"/>
    <col min="5906" max="5907" width="14.375" style="52" bestFit="1" customWidth="1"/>
    <col min="5908" max="5908" width="14.25" style="52" bestFit="1" customWidth="1"/>
    <col min="5909" max="5909" width="9" style="52"/>
    <col min="5910" max="5917" width="0" style="52" hidden="1" customWidth="1"/>
    <col min="5918" max="6144" width="9" style="52"/>
    <col min="6145" max="6145" width="4.375" style="52" customWidth="1"/>
    <col min="6146" max="6146" width="10.5" style="52" bestFit="1" customWidth="1"/>
    <col min="6147" max="6147" width="27.25" style="52" customWidth="1"/>
    <col min="6148" max="6148" width="17.875" style="52" customWidth="1"/>
    <col min="6149" max="6149" width="19.5" style="52" bestFit="1" customWidth="1"/>
    <col min="6150" max="6161" width="14.5" style="52" customWidth="1"/>
    <col min="6162" max="6163" width="14.375" style="52" bestFit="1" customWidth="1"/>
    <col min="6164" max="6164" width="14.25" style="52" bestFit="1" customWidth="1"/>
    <col min="6165" max="6165" width="9" style="52"/>
    <col min="6166" max="6173" width="0" style="52" hidden="1" customWidth="1"/>
    <col min="6174" max="6400" width="9" style="52"/>
    <col min="6401" max="6401" width="4.375" style="52" customWidth="1"/>
    <col min="6402" max="6402" width="10.5" style="52" bestFit="1" customWidth="1"/>
    <col min="6403" max="6403" width="27.25" style="52" customWidth="1"/>
    <col min="6404" max="6404" width="17.875" style="52" customWidth="1"/>
    <col min="6405" max="6405" width="19.5" style="52" bestFit="1" customWidth="1"/>
    <col min="6406" max="6417" width="14.5" style="52" customWidth="1"/>
    <col min="6418" max="6419" width="14.375" style="52" bestFit="1" customWidth="1"/>
    <col min="6420" max="6420" width="14.25" style="52" bestFit="1" customWidth="1"/>
    <col min="6421" max="6421" width="9" style="52"/>
    <col min="6422" max="6429" width="0" style="52" hidden="1" customWidth="1"/>
    <col min="6430" max="6656" width="9" style="52"/>
    <col min="6657" max="6657" width="4.375" style="52" customWidth="1"/>
    <col min="6658" max="6658" width="10.5" style="52" bestFit="1" customWidth="1"/>
    <col min="6659" max="6659" width="27.25" style="52" customWidth="1"/>
    <col min="6660" max="6660" width="17.875" style="52" customWidth="1"/>
    <col min="6661" max="6661" width="19.5" style="52" bestFit="1" customWidth="1"/>
    <col min="6662" max="6673" width="14.5" style="52" customWidth="1"/>
    <col min="6674" max="6675" width="14.375" style="52" bestFit="1" customWidth="1"/>
    <col min="6676" max="6676" width="14.25" style="52" bestFit="1" customWidth="1"/>
    <col min="6677" max="6677" width="9" style="52"/>
    <col min="6678" max="6685" width="0" style="52" hidden="1" customWidth="1"/>
    <col min="6686" max="6912" width="9" style="52"/>
    <col min="6913" max="6913" width="4.375" style="52" customWidth="1"/>
    <col min="6914" max="6914" width="10.5" style="52" bestFit="1" customWidth="1"/>
    <col min="6915" max="6915" width="27.25" style="52" customWidth="1"/>
    <col min="6916" max="6916" width="17.875" style="52" customWidth="1"/>
    <col min="6917" max="6917" width="19.5" style="52" bestFit="1" customWidth="1"/>
    <col min="6918" max="6929" width="14.5" style="52" customWidth="1"/>
    <col min="6930" max="6931" width="14.375" style="52" bestFit="1" customWidth="1"/>
    <col min="6932" max="6932" width="14.25" style="52" bestFit="1" customWidth="1"/>
    <col min="6933" max="6933" width="9" style="52"/>
    <col min="6934" max="6941" width="0" style="52" hidden="1" customWidth="1"/>
    <col min="6942" max="7168" width="9" style="52"/>
    <col min="7169" max="7169" width="4.375" style="52" customWidth="1"/>
    <col min="7170" max="7170" width="10.5" style="52" bestFit="1" customWidth="1"/>
    <col min="7171" max="7171" width="27.25" style="52" customWidth="1"/>
    <col min="7172" max="7172" width="17.875" style="52" customWidth="1"/>
    <col min="7173" max="7173" width="19.5" style="52" bestFit="1" customWidth="1"/>
    <col min="7174" max="7185" width="14.5" style="52" customWidth="1"/>
    <col min="7186" max="7187" width="14.375" style="52" bestFit="1" customWidth="1"/>
    <col min="7188" max="7188" width="14.25" style="52" bestFit="1" customWidth="1"/>
    <col min="7189" max="7189" width="9" style="52"/>
    <col min="7190" max="7197" width="0" style="52" hidden="1" customWidth="1"/>
    <col min="7198" max="7424" width="9" style="52"/>
    <col min="7425" max="7425" width="4.375" style="52" customWidth="1"/>
    <col min="7426" max="7426" width="10.5" style="52" bestFit="1" customWidth="1"/>
    <col min="7427" max="7427" width="27.25" style="52" customWidth="1"/>
    <col min="7428" max="7428" width="17.875" style="52" customWidth="1"/>
    <col min="7429" max="7429" width="19.5" style="52" bestFit="1" customWidth="1"/>
    <col min="7430" max="7441" width="14.5" style="52" customWidth="1"/>
    <col min="7442" max="7443" width="14.375" style="52" bestFit="1" customWidth="1"/>
    <col min="7444" max="7444" width="14.25" style="52" bestFit="1" customWidth="1"/>
    <col min="7445" max="7445" width="9" style="52"/>
    <col min="7446" max="7453" width="0" style="52" hidden="1" customWidth="1"/>
    <col min="7454" max="7680" width="9" style="52"/>
    <col min="7681" max="7681" width="4.375" style="52" customWidth="1"/>
    <col min="7682" max="7682" width="10.5" style="52" bestFit="1" customWidth="1"/>
    <col min="7683" max="7683" width="27.25" style="52" customWidth="1"/>
    <col min="7684" max="7684" width="17.875" style="52" customWidth="1"/>
    <col min="7685" max="7685" width="19.5" style="52" bestFit="1" customWidth="1"/>
    <col min="7686" max="7697" width="14.5" style="52" customWidth="1"/>
    <col min="7698" max="7699" width="14.375" style="52" bestFit="1" customWidth="1"/>
    <col min="7700" max="7700" width="14.25" style="52" bestFit="1" customWidth="1"/>
    <col min="7701" max="7701" width="9" style="52"/>
    <col min="7702" max="7709" width="0" style="52" hidden="1" customWidth="1"/>
    <col min="7710" max="7936" width="9" style="52"/>
    <col min="7937" max="7937" width="4.375" style="52" customWidth="1"/>
    <col min="7938" max="7938" width="10.5" style="52" bestFit="1" customWidth="1"/>
    <col min="7939" max="7939" width="27.25" style="52" customWidth="1"/>
    <col min="7940" max="7940" width="17.875" style="52" customWidth="1"/>
    <col min="7941" max="7941" width="19.5" style="52" bestFit="1" customWidth="1"/>
    <col min="7942" max="7953" width="14.5" style="52" customWidth="1"/>
    <col min="7954" max="7955" width="14.375" style="52" bestFit="1" customWidth="1"/>
    <col min="7956" max="7956" width="14.25" style="52" bestFit="1" customWidth="1"/>
    <col min="7957" max="7957" width="9" style="52"/>
    <col min="7958" max="7965" width="0" style="52" hidden="1" customWidth="1"/>
    <col min="7966" max="8192" width="9" style="52"/>
    <col min="8193" max="8193" width="4.375" style="52" customWidth="1"/>
    <col min="8194" max="8194" width="10.5" style="52" bestFit="1" customWidth="1"/>
    <col min="8195" max="8195" width="27.25" style="52" customWidth="1"/>
    <col min="8196" max="8196" width="17.875" style="52" customWidth="1"/>
    <col min="8197" max="8197" width="19.5" style="52" bestFit="1" customWidth="1"/>
    <col min="8198" max="8209" width="14.5" style="52" customWidth="1"/>
    <col min="8210" max="8211" width="14.375" style="52" bestFit="1" customWidth="1"/>
    <col min="8212" max="8212" width="14.25" style="52" bestFit="1" customWidth="1"/>
    <col min="8213" max="8213" width="9" style="52"/>
    <col min="8214" max="8221" width="0" style="52" hidden="1" customWidth="1"/>
    <col min="8222" max="8448" width="9" style="52"/>
    <col min="8449" max="8449" width="4.375" style="52" customWidth="1"/>
    <col min="8450" max="8450" width="10.5" style="52" bestFit="1" customWidth="1"/>
    <col min="8451" max="8451" width="27.25" style="52" customWidth="1"/>
    <col min="8452" max="8452" width="17.875" style="52" customWidth="1"/>
    <col min="8453" max="8453" width="19.5" style="52" bestFit="1" customWidth="1"/>
    <col min="8454" max="8465" width="14.5" style="52" customWidth="1"/>
    <col min="8466" max="8467" width="14.375" style="52" bestFit="1" customWidth="1"/>
    <col min="8468" max="8468" width="14.25" style="52" bestFit="1" customWidth="1"/>
    <col min="8469" max="8469" width="9" style="52"/>
    <col min="8470" max="8477" width="0" style="52" hidden="1" customWidth="1"/>
    <col min="8478" max="8704" width="9" style="52"/>
    <col min="8705" max="8705" width="4.375" style="52" customWidth="1"/>
    <col min="8706" max="8706" width="10.5" style="52" bestFit="1" customWidth="1"/>
    <col min="8707" max="8707" width="27.25" style="52" customWidth="1"/>
    <col min="8708" max="8708" width="17.875" style="52" customWidth="1"/>
    <col min="8709" max="8709" width="19.5" style="52" bestFit="1" customWidth="1"/>
    <col min="8710" max="8721" width="14.5" style="52" customWidth="1"/>
    <col min="8722" max="8723" width="14.375" style="52" bestFit="1" customWidth="1"/>
    <col min="8724" max="8724" width="14.25" style="52" bestFit="1" customWidth="1"/>
    <col min="8725" max="8725" width="9" style="52"/>
    <col min="8726" max="8733" width="0" style="52" hidden="1" customWidth="1"/>
    <col min="8734" max="8960" width="9" style="52"/>
    <col min="8961" max="8961" width="4.375" style="52" customWidth="1"/>
    <col min="8962" max="8962" width="10.5" style="52" bestFit="1" customWidth="1"/>
    <col min="8963" max="8963" width="27.25" style="52" customWidth="1"/>
    <col min="8964" max="8964" width="17.875" style="52" customWidth="1"/>
    <col min="8965" max="8965" width="19.5" style="52" bestFit="1" customWidth="1"/>
    <col min="8966" max="8977" width="14.5" style="52" customWidth="1"/>
    <col min="8978" max="8979" width="14.375" style="52" bestFit="1" customWidth="1"/>
    <col min="8980" max="8980" width="14.25" style="52" bestFit="1" customWidth="1"/>
    <col min="8981" max="8981" width="9" style="52"/>
    <col min="8982" max="8989" width="0" style="52" hidden="1" customWidth="1"/>
    <col min="8990" max="9216" width="9" style="52"/>
    <col min="9217" max="9217" width="4.375" style="52" customWidth="1"/>
    <col min="9218" max="9218" width="10.5" style="52" bestFit="1" customWidth="1"/>
    <col min="9219" max="9219" width="27.25" style="52" customWidth="1"/>
    <col min="9220" max="9220" width="17.875" style="52" customWidth="1"/>
    <col min="9221" max="9221" width="19.5" style="52" bestFit="1" customWidth="1"/>
    <col min="9222" max="9233" width="14.5" style="52" customWidth="1"/>
    <col min="9234" max="9235" width="14.375" style="52" bestFit="1" customWidth="1"/>
    <col min="9236" max="9236" width="14.25" style="52" bestFit="1" customWidth="1"/>
    <col min="9237" max="9237" width="9" style="52"/>
    <col min="9238" max="9245" width="0" style="52" hidden="1" customWidth="1"/>
    <col min="9246" max="9472" width="9" style="52"/>
    <col min="9473" max="9473" width="4.375" style="52" customWidth="1"/>
    <col min="9474" max="9474" width="10.5" style="52" bestFit="1" customWidth="1"/>
    <col min="9475" max="9475" width="27.25" style="52" customWidth="1"/>
    <col min="9476" max="9476" width="17.875" style="52" customWidth="1"/>
    <col min="9477" max="9477" width="19.5" style="52" bestFit="1" customWidth="1"/>
    <col min="9478" max="9489" width="14.5" style="52" customWidth="1"/>
    <col min="9490" max="9491" width="14.375" style="52" bestFit="1" customWidth="1"/>
    <col min="9492" max="9492" width="14.25" style="52" bestFit="1" customWidth="1"/>
    <col min="9493" max="9493" width="9" style="52"/>
    <col min="9494" max="9501" width="0" style="52" hidden="1" customWidth="1"/>
    <col min="9502" max="9728" width="9" style="52"/>
    <col min="9729" max="9729" width="4.375" style="52" customWidth="1"/>
    <col min="9730" max="9730" width="10.5" style="52" bestFit="1" customWidth="1"/>
    <col min="9731" max="9731" width="27.25" style="52" customWidth="1"/>
    <col min="9732" max="9732" width="17.875" style="52" customWidth="1"/>
    <col min="9733" max="9733" width="19.5" style="52" bestFit="1" customWidth="1"/>
    <col min="9734" max="9745" width="14.5" style="52" customWidth="1"/>
    <col min="9746" max="9747" width="14.375" style="52" bestFit="1" customWidth="1"/>
    <col min="9748" max="9748" width="14.25" style="52" bestFit="1" customWidth="1"/>
    <col min="9749" max="9749" width="9" style="52"/>
    <col min="9750" max="9757" width="0" style="52" hidden="1" customWidth="1"/>
    <col min="9758" max="9984" width="9" style="52"/>
    <col min="9985" max="9985" width="4.375" style="52" customWidth="1"/>
    <col min="9986" max="9986" width="10.5" style="52" bestFit="1" customWidth="1"/>
    <col min="9987" max="9987" width="27.25" style="52" customWidth="1"/>
    <col min="9988" max="9988" width="17.875" style="52" customWidth="1"/>
    <col min="9989" max="9989" width="19.5" style="52" bestFit="1" customWidth="1"/>
    <col min="9990" max="10001" width="14.5" style="52" customWidth="1"/>
    <col min="10002" max="10003" width="14.375" style="52" bestFit="1" customWidth="1"/>
    <col min="10004" max="10004" width="14.25" style="52" bestFit="1" customWidth="1"/>
    <col min="10005" max="10005" width="9" style="52"/>
    <col min="10006" max="10013" width="0" style="52" hidden="1" customWidth="1"/>
    <col min="10014" max="10240" width="9" style="52"/>
    <col min="10241" max="10241" width="4.375" style="52" customWidth="1"/>
    <col min="10242" max="10242" width="10.5" style="52" bestFit="1" customWidth="1"/>
    <col min="10243" max="10243" width="27.25" style="52" customWidth="1"/>
    <col min="10244" max="10244" width="17.875" style="52" customWidth="1"/>
    <col min="10245" max="10245" width="19.5" style="52" bestFit="1" customWidth="1"/>
    <col min="10246" max="10257" width="14.5" style="52" customWidth="1"/>
    <col min="10258" max="10259" width="14.375" style="52" bestFit="1" customWidth="1"/>
    <col min="10260" max="10260" width="14.25" style="52" bestFit="1" customWidth="1"/>
    <col min="10261" max="10261" width="9" style="52"/>
    <col min="10262" max="10269" width="0" style="52" hidden="1" customWidth="1"/>
    <col min="10270" max="10496" width="9" style="52"/>
    <col min="10497" max="10497" width="4.375" style="52" customWidth="1"/>
    <col min="10498" max="10498" width="10.5" style="52" bestFit="1" customWidth="1"/>
    <col min="10499" max="10499" width="27.25" style="52" customWidth="1"/>
    <col min="10500" max="10500" width="17.875" style="52" customWidth="1"/>
    <col min="10501" max="10501" width="19.5" style="52" bestFit="1" customWidth="1"/>
    <col min="10502" max="10513" width="14.5" style="52" customWidth="1"/>
    <col min="10514" max="10515" width="14.375" style="52" bestFit="1" customWidth="1"/>
    <col min="10516" max="10516" width="14.25" style="52" bestFit="1" customWidth="1"/>
    <col min="10517" max="10517" width="9" style="52"/>
    <col min="10518" max="10525" width="0" style="52" hidden="1" customWidth="1"/>
    <col min="10526" max="10752" width="9" style="52"/>
    <col min="10753" max="10753" width="4.375" style="52" customWidth="1"/>
    <col min="10754" max="10754" width="10.5" style="52" bestFit="1" customWidth="1"/>
    <col min="10755" max="10755" width="27.25" style="52" customWidth="1"/>
    <col min="10756" max="10756" width="17.875" style="52" customWidth="1"/>
    <col min="10757" max="10757" width="19.5" style="52" bestFit="1" customWidth="1"/>
    <col min="10758" max="10769" width="14.5" style="52" customWidth="1"/>
    <col min="10770" max="10771" width="14.375" style="52" bestFit="1" customWidth="1"/>
    <col min="10772" max="10772" width="14.25" style="52" bestFit="1" customWidth="1"/>
    <col min="10773" max="10773" width="9" style="52"/>
    <col min="10774" max="10781" width="0" style="52" hidden="1" customWidth="1"/>
    <col min="10782" max="11008" width="9" style="52"/>
    <col min="11009" max="11009" width="4.375" style="52" customWidth="1"/>
    <col min="11010" max="11010" width="10.5" style="52" bestFit="1" customWidth="1"/>
    <col min="11011" max="11011" width="27.25" style="52" customWidth="1"/>
    <col min="11012" max="11012" width="17.875" style="52" customWidth="1"/>
    <col min="11013" max="11013" width="19.5" style="52" bestFit="1" customWidth="1"/>
    <col min="11014" max="11025" width="14.5" style="52" customWidth="1"/>
    <col min="11026" max="11027" width="14.375" style="52" bestFit="1" customWidth="1"/>
    <col min="11028" max="11028" width="14.25" style="52" bestFit="1" customWidth="1"/>
    <col min="11029" max="11029" width="9" style="52"/>
    <col min="11030" max="11037" width="0" style="52" hidden="1" customWidth="1"/>
    <col min="11038" max="11264" width="9" style="52"/>
    <col min="11265" max="11265" width="4.375" style="52" customWidth="1"/>
    <col min="11266" max="11266" width="10.5" style="52" bestFit="1" customWidth="1"/>
    <col min="11267" max="11267" width="27.25" style="52" customWidth="1"/>
    <col min="11268" max="11268" width="17.875" style="52" customWidth="1"/>
    <col min="11269" max="11269" width="19.5" style="52" bestFit="1" customWidth="1"/>
    <col min="11270" max="11281" width="14.5" style="52" customWidth="1"/>
    <col min="11282" max="11283" width="14.375" style="52" bestFit="1" customWidth="1"/>
    <col min="11284" max="11284" width="14.25" style="52" bestFit="1" customWidth="1"/>
    <col min="11285" max="11285" width="9" style="52"/>
    <col min="11286" max="11293" width="0" style="52" hidden="1" customWidth="1"/>
    <col min="11294" max="11520" width="9" style="52"/>
    <col min="11521" max="11521" width="4.375" style="52" customWidth="1"/>
    <col min="11522" max="11522" width="10.5" style="52" bestFit="1" customWidth="1"/>
    <col min="11523" max="11523" width="27.25" style="52" customWidth="1"/>
    <col min="11524" max="11524" width="17.875" style="52" customWidth="1"/>
    <col min="11525" max="11525" width="19.5" style="52" bestFit="1" customWidth="1"/>
    <col min="11526" max="11537" width="14.5" style="52" customWidth="1"/>
    <col min="11538" max="11539" width="14.375" style="52" bestFit="1" customWidth="1"/>
    <col min="11540" max="11540" width="14.25" style="52" bestFit="1" customWidth="1"/>
    <col min="11541" max="11541" width="9" style="52"/>
    <col min="11542" max="11549" width="0" style="52" hidden="1" customWidth="1"/>
    <col min="11550" max="11776" width="9" style="52"/>
    <col min="11777" max="11777" width="4.375" style="52" customWidth="1"/>
    <col min="11778" max="11778" width="10.5" style="52" bestFit="1" customWidth="1"/>
    <col min="11779" max="11779" width="27.25" style="52" customWidth="1"/>
    <col min="11780" max="11780" width="17.875" style="52" customWidth="1"/>
    <col min="11781" max="11781" width="19.5" style="52" bestFit="1" customWidth="1"/>
    <col min="11782" max="11793" width="14.5" style="52" customWidth="1"/>
    <col min="11794" max="11795" width="14.375" style="52" bestFit="1" customWidth="1"/>
    <col min="11796" max="11796" width="14.25" style="52" bestFit="1" customWidth="1"/>
    <col min="11797" max="11797" width="9" style="52"/>
    <col min="11798" max="11805" width="0" style="52" hidden="1" customWidth="1"/>
    <col min="11806" max="12032" width="9" style="52"/>
    <col min="12033" max="12033" width="4.375" style="52" customWidth="1"/>
    <col min="12034" max="12034" width="10.5" style="52" bestFit="1" customWidth="1"/>
    <col min="12035" max="12035" width="27.25" style="52" customWidth="1"/>
    <col min="12036" max="12036" width="17.875" style="52" customWidth="1"/>
    <col min="12037" max="12037" width="19.5" style="52" bestFit="1" customWidth="1"/>
    <col min="12038" max="12049" width="14.5" style="52" customWidth="1"/>
    <col min="12050" max="12051" width="14.375" style="52" bestFit="1" customWidth="1"/>
    <col min="12052" max="12052" width="14.25" style="52" bestFit="1" customWidth="1"/>
    <col min="12053" max="12053" width="9" style="52"/>
    <col min="12054" max="12061" width="0" style="52" hidden="1" customWidth="1"/>
    <col min="12062" max="12288" width="9" style="52"/>
    <col min="12289" max="12289" width="4.375" style="52" customWidth="1"/>
    <col min="12290" max="12290" width="10.5" style="52" bestFit="1" customWidth="1"/>
    <col min="12291" max="12291" width="27.25" style="52" customWidth="1"/>
    <col min="12292" max="12292" width="17.875" style="52" customWidth="1"/>
    <col min="12293" max="12293" width="19.5" style="52" bestFit="1" customWidth="1"/>
    <col min="12294" max="12305" width="14.5" style="52" customWidth="1"/>
    <col min="12306" max="12307" width="14.375" style="52" bestFit="1" customWidth="1"/>
    <col min="12308" max="12308" width="14.25" style="52" bestFit="1" customWidth="1"/>
    <col min="12309" max="12309" width="9" style="52"/>
    <col min="12310" max="12317" width="0" style="52" hidden="1" customWidth="1"/>
    <col min="12318" max="12544" width="9" style="52"/>
    <col min="12545" max="12545" width="4.375" style="52" customWidth="1"/>
    <col min="12546" max="12546" width="10.5" style="52" bestFit="1" customWidth="1"/>
    <col min="12547" max="12547" width="27.25" style="52" customWidth="1"/>
    <col min="12548" max="12548" width="17.875" style="52" customWidth="1"/>
    <col min="12549" max="12549" width="19.5" style="52" bestFit="1" customWidth="1"/>
    <col min="12550" max="12561" width="14.5" style="52" customWidth="1"/>
    <col min="12562" max="12563" width="14.375" style="52" bestFit="1" customWidth="1"/>
    <col min="12564" max="12564" width="14.25" style="52" bestFit="1" customWidth="1"/>
    <col min="12565" max="12565" width="9" style="52"/>
    <col min="12566" max="12573" width="0" style="52" hidden="1" customWidth="1"/>
    <col min="12574" max="12800" width="9" style="52"/>
    <col min="12801" max="12801" width="4.375" style="52" customWidth="1"/>
    <col min="12802" max="12802" width="10.5" style="52" bestFit="1" customWidth="1"/>
    <col min="12803" max="12803" width="27.25" style="52" customWidth="1"/>
    <col min="12804" max="12804" width="17.875" style="52" customWidth="1"/>
    <col min="12805" max="12805" width="19.5" style="52" bestFit="1" customWidth="1"/>
    <col min="12806" max="12817" width="14.5" style="52" customWidth="1"/>
    <col min="12818" max="12819" width="14.375" style="52" bestFit="1" customWidth="1"/>
    <col min="12820" max="12820" width="14.25" style="52" bestFit="1" customWidth="1"/>
    <col min="12821" max="12821" width="9" style="52"/>
    <col min="12822" max="12829" width="0" style="52" hidden="1" customWidth="1"/>
    <col min="12830" max="13056" width="9" style="52"/>
    <col min="13057" max="13057" width="4.375" style="52" customWidth="1"/>
    <col min="13058" max="13058" width="10.5" style="52" bestFit="1" customWidth="1"/>
    <col min="13059" max="13059" width="27.25" style="52" customWidth="1"/>
    <col min="13060" max="13060" width="17.875" style="52" customWidth="1"/>
    <col min="13061" max="13061" width="19.5" style="52" bestFit="1" customWidth="1"/>
    <col min="13062" max="13073" width="14.5" style="52" customWidth="1"/>
    <col min="13074" max="13075" width="14.375" style="52" bestFit="1" customWidth="1"/>
    <col min="13076" max="13076" width="14.25" style="52" bestFit="1" customWidth="1"/>
    <col min="13077" max="13077" width="9" style="52"/>
    <col min="13078" max="13085" width="0" style="52" hidden="1" customWidth="1"/>
    <col min="13086" max="13312" width="9" style="52"/>
    <col min="13313" max="13313" width="4.375" style="52" customWidth="1"/>
    <col min="13314" max="13314" width="10.5" style="52" bestFit="1" customWidth="1"/>
    <col min="13315" max="13315" width="27.25" style="52" customWidth="1"/>
    <col min="13316" max="13316" width="17.875" style="52" customWidth="1"/>
    <col min="13317" max="13317" width="19.5" style="52" bestFit="1" customWidth="1"/>
    <col min="13318" max="13329" width="14.5" style="52" customWidth="1"/>
    <col min="13330" max="13331" width="14.375" style="52" bestFit="1" customWidth="1"/>
    <col min="13332" max="13332" width="14.25" style="52" bestFit="1" customWidth="1"/>
    <col min="13333" max="13333" width="9" style="52"/>
    <col min="13334" max="13341" width="0" style="52" hidden="1" customWidth="1"/>
    <col min="13342" max="13568" width="9" style="52"/>
    <col min="13569" max="13569" width="4.375" style="52" customWidth="1"/>
    <col min="13570" max="13570" width="10.5" style="52" bestFit="1" customWidth="1"/>
    <col min="13571" max="13571" width="27.25" style="52" customWidth="1"/>
    <col min="13572" max="13572" width="17.875" style="52" customWidth="1"/>
    <col min="13573" max="13573" width="19.5" style="52" bestFit="1" customWidth="1"/>
    <col min="13574" max="13585" width="14.5" style="52" customWidth="1"/>
    <col min="13586" max="13587" width="14.375" style="52" bestFit="1" customWidth="1"/>
    <col min="13588" max="13588" width="14.25" style="52" bestFit="1" customWidth="1"/>
    <col min="13589" max="13589" width="9" style="52"/>
    <col min="13590" max="13597" width="0" style="52" hidden="1" customWidth="1"/>
    <col min="13598" max="13824" width="9" style="52"/>
    <col min="13825" max="13825" width="4.375" style="52" customWidth="1"/>
    <col min="13826" max="13826" width="10.5" style="52" bestFit="1" customWidth="1"/>
    <col min="13827" max="13827" width="27.25" style="52" customWidth="1"/>
    <col min="13828" max="13828" width="17.875" style="52" customWidth="1"/>
    <col min="13829" max="13829" width="19.5" style="52" bestFit="1" customWidth="1"/>
    <col min="13830" max="13841" width="14.5" style="52" customWidth="1"/>
    <col min="13842" max="13843" width="14.375" style="52" bestFit="1" customWidth="1"/>
    <col min="13844" max="13844" width="14.25" style="52" bestFit="1" customWidth="1"/>
    <col min="13845" max="13845" width="9" style="52"/>
    <col min="13846" max="13853" width="0" style="52" hidden="1" customWidth="1"/>
    <col min="13854" max="14080" width="9" style="52"/>
    <col min="14081" max="14081" width="4.375" style="52" customWidth="1"/>
    <col min="14082" max="14082" width="10.5" style="52" bestFit="1" customWidth="1"/>
    <col min="14083" max="14083" width="27.25" style="52" customWidth="1"/>
    <col min="14084" max="14084" width="17.875" style="52" customWidth="1"/>
    <col min="14085" max="14085" width="19.5" style="52" bestFit="1" customWidth="1"/>
    <col min="14086" max="14097" width="14.5" style="52" customWidth="1"/>
    <col min="14098" max="14099" width="14.375" style="52" bestFit="1" customWidth="1"/>
    <col min="14100" max="14100" width="14.25" style="52" bestFit="1" customWidth="1"/>
    <col min="14101" max="14101" width="9" style="52"/>
    <col min="14102" max="14109" width="0" style="52" hidden="1" customWidth="1"/>
    <col min="14110" max="14336" width="9" style="52"/>
    <col min="14337" max="14337" width="4.375" style="52" customWidth="1"/>
    <col min="14338" max="14338" width="10.5" style="52" bestFit="1" customWidth="1"/>
    <col min="14339" max="14339" width="27.25" style="52" customWidth="1"/>
    <col min="14340" max="14340" width="17.875" style="52" customWidth="1"/>
    <col min="14341" max="14341" width="19.5" style="52" bestFit="1" customWidth="1"/>
    <col min="14342" max="14353" width="14.5" style="52" customWidth="1"/>
    <col min="14354" max="14355" width="14.375" style="52" bestFit="1" customWidth="1"/>
    <col min="14356" max="14356" width="14.25" style="52" bestFit="1" customWidth="1"/>
    <col min="14357" max="14357" width="9" style="52"/>
    <col min="14358" max="14365" width="0" style="52" hidden="1" customWidth="1"/>
    <col min="14366" max="14592" width="9" style="52"/>
    <col min="14593" max="14593" width="4.375" style="52" customWidth="1"/>
    <col min="14594" max="14594" width="10.5" style="52" bestFit="1" customWidth="1"/>
    <col min="14595" max="14595" width="27.25" style="52" customWidth="1"/>
    <col min="14596" max="14596" width="17.875" style="52" customWidth="1"/>
    <col min="14597" max="14597" width="19.5" style="52" bestFit="1" customWidth="1"/>
    <col min="14598" max="14609" width="14.5" style="52" customWidth="1"/>
    <col min="14610" max="14611" width="14.375" style="52" bestFit="1" customWidth="1"/>
    <col min="14612" max="14612" width="14.25" style="52" bestFit="1" customWidth="1"/>
    <col min="14613" max="14613" width="9" style="52"/>
    <col min="14614" max="14621" width="0" style="52" hidden="1" customWidth="1"/>
    <col min="14622" max="14848" width="9" style="52"/>
    <col min="14849" max="14849" width="4.375" style="52" customWidth="1"/>
    <col min="14850" max="14850" width="10.5" style="52" bestFit="1" customWidth="1"/>
    <col min="14851" max="14851" width="27.25" style="52" customWidth="1"/>
    <col min="14852" max="14852" width="17.875" style="52" customWidth="1"/>
    <col min="14853" max="14853" width="19.5" style="52" bestFit="1" customWidth="1"/>
    <col min="14854" max="14865" width="14.5" style="52" customWidth="1"/>
    <col min="14866" max="14867" width="14.375" style="52" bestFit="1" customWidth="1"/>
    <col min="14868" max="14868" width="14.25" style="52" bestFit="1" customWidth="1"/>
    <col min="14869" max="14869" width="9" style="52"/>
    <col min="14870" max="14877" width="0" style="52" hidden="1" customWidth="1"/>
    <col min="14878" max="15104" width="9" style="52"/>
    <col min="15105" max="15105" width="4.375" style="52" customWidth="1"/>
    <col min="15106" max="15106" width="10.5" style="52" bestFit="1" customWidth="1"/>
    <col min="15107" max="15107" width="27.25" style="52" customWidth="1"/>
    <col min="15108" max="15108" width="17.875" style="52" customWidth="1"/>
    <col min="15109" max="15109" width="19.5" style="52" bestFit="1" customWidth="1"/>
    <col min="15110" max="15121" width="14.5" style="52" customWidth="1"/>
    <col min="15122" max="15123" width="14.375" style="52" bestFit="1" customWidth="1"/>
    <col min="15124" max="15124" width="14.25" style="52" bestFit="1" customWidth="1"/>
    <col min="15125" max="15125" width="9" style="52"/>
    <col min="15126" max="15133" width="0" style="52" hidden="1" customWidth="1"/>
    <col min="15134" max="15360" width="9" style="52"/>
    <col min="15361" max="15361" width="4.375" style="52" customWidth="1"/>
    <col min="15362" max="15362" width="10.5" style="52" bestFit="1" customWidth="1"/>
    <col min="15363" max="15363" width="27.25" style="52" customWidth="1"/>
    <col min="15364" max="15364" width="17.875" style="52" customWidth="1"/>
    <col min="15365" max="15365" width="19.5" style="52" bestFit="1" customWidth="1"/>
    <col min="15366" max="15377" width="14.5" style="52" customWidth="1"/>
    <col min="15378" max="15379" width="14.375" style="52" bestFit="1" customWidth="1"/>
    <col min="15380" max="15380" width="14.25" style="52" bestFit="1" customWidth="1"/>
    <col min="15381" max="15381" width="9" style="52"/>
    <col min="15382" max="15389" width="0" style="52" hidden="1" customWidth="1"/>
    <col min="15390" max="15616" width="9" style="52"/>
    <col min="15617" max="15617" width="4.375" style="52" customWidth="1"/>
    <col min="15618" max="15618" width="10.5" style="52" bestFit="1" customWidth="1"/>
    <col min="15619" max="15619" width="27.25" style="52" customWidth="1"/>
    <col min="15620" max="15620" width="17.875" style="52" customWidth="1"/>
    <col min="15621" max="15621" width="19.5" style="52" bestFit="1" customWidth="1"/>
    <col min="15622" max="15633" width="14.5" style="52" customWidth="1"/>
    <col min="15634" max="15635" width="14.375" style="52" bestFit="1" customWidth="1"/>
    <col min="15636" max="15636" width="14.25" style="52" bestFit="1" customWidth="1"/>
    <col min="15637" max="15637" width="9" style="52"/>
    <col min="15638" max="15645" width="0" style="52" hidden="1" customWidth="1"/>
    <col min="15646" max="15872" width="9" style="52"/>
    <col min="15873" max="15873" width="4.375" style="52" customWidth="1"/>
    <col min="15874" max="15874" width="10.5" style="52" bestFit="1" customWidth="1"/>
    <col min="15875" max="15875" width="27.25" style="52" customWidth="1"/>
    <col min="15876" max="15876" width="17.875" style="52" customWidth="1"/>
    <col min="15877" max="15877" width="19.5" style="52" bestFit="1" customWidth="1"/>
    <col min="15878" max="15889" width="14.5" style="52" customWidth="1"/>
    <col min="15890" max="15891" width="14.375" style="52" bestFit="1" customWidth="1"/>
    <col min="15892" max="15892" width="14.25" style="52" bestFit="1" customWidth="1"/>
    <col min="15893" max="15893" width="9" style="52"/>
    <col min="15894" max="15901" width="0" style="52" hidden="1" customWidth="1"/>
    <col min="15902" max="16128" width="9" style="52"/>
    <col min="16129" max="16129" width="4.375" style="52" customWidth="1"/>
    <col min="16130" max="16130" width="10.5" style="52" bestFit="1" customWidth="1"/>
    <col min="16131" max="16131" width="27.25" style="52" customWidth="1"/>
    <col min="16132" max="16132" width="17.875" style="52" customWidth="1"/>
    <col min="16133" max="16133" width="19.5" style="52" bestFit="1" customWidth="1"/>
    <col min="16134" max="16145" width="14.5" style="52" customWidth="1"/>
    <col min="16146" max="16147" width="14.375" style="52" bestFit="1" customWidth="1"/>
    <col min="16148" max="16148" width="14.25" style="52" bestFit="1" customWidth="1"/>
    <col min="16149" max="16149" width="9" style="52"/>
    <col min="16150" max="16157" width="0" style="52" hidden="1" customWidth="1"/>
    <col min="16158" max="16384" width="9" style="52"/>
  </cols>
  <sheetData>
    <row r="1" spans="1:29" ht="28.5" customHeight="1" thickBot="1" x14ac:dyDescent="0.35">
      <c r="B1" s="47" t="s">
        <v>253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9" x14ac:dyDescent="0.15">
      <c r="B2" s="53" t="s">
        <v>0</v>
      </c>
      <c r="C2" s="54"/>
      <c r="D2" s="54" t="s">
        <v>1</v>
      </c>
      <c r="E2" s="55" t="s">
        <v>2</v>
      </c>
      <c r="F2" s="48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  <c r="P2" s="45" t="s">
        <v>13</v>
      </c>
      <c r="Q2" s="43" t="s">
        <v>14</v>
      </c>
      <c r="R2" s="43" t="s">
        <v>15</v>
      </c>
      <c r="S2" s="43" t="s">
        <v>16</v>
      </c>
      <c r="T2" s="50" t="s">
        <v>17</v>
      </c>
    </row>
    <row r="3" spans="1:29" x14ac:dyDescent="0.15">
      <c r="B3" s="56"/>
      <c r="C3" s="57"/>
      <c r="D3" s="57"/>
      <c r="E3" s="58"/>
      <c r="F3" s="49"/>
      <c r="G3" s="46"/>
      <c r="H3" s="46"/>
      <c r="I3" s="46"/>
      <c r="J3" s="46"/>
      <c r="K3" s="46"/>
      <c r="L3" s="46"/>
      <c r="M3" s="46"/>
      <c r="N3" s="46"/>
      <c r="O3" s="46"/>
      <c r="P3" s="46"/>
      <c r="Q3" s="44"/>
      <c r="R3" s="44"/>
      <c r="S3" s="44"/>
      <c r="T3" s="51"/>
    </row>
    <row r="4" spans="1:29" x14ac:dyDescent="0.15">
      <c r="B4" s="59" t="s">
        <v>18</v>
      </c>
      <c r="C4" s="60"/>
      <c r="D4" s="61" t="s">
        <v>161</v>
      </c>
      <c r="E4" s="62" t="s">
        <v>161</v>
      </c>
      <c r="F4" s="63">
        <v>44671</v>
      </c>
      <c r="G4" s="64">
        <v>44699</v>
      </c>
      <c r="H4" s="64">
        <v>44727</v>
      </c>
      <c r="I4" s="64">
        <v>44756</v>
      </c>
      <c r="J4" s="64">
        <v>44790</v>
      </c>
      <c r="K4" s="64">
        <v>44825</v>
      </c>
      <c r="L4" s="64">
        <v>44853</v>
      </c>
      <c r="M4" s="64">
        <v>44881</v>
      </c>
      <c r="N4" s="64">
        <v>44916</v>
      </c>
      <c r="O4" s="64">
        <v>44944</v>
      </c>
      <c r="P4" s="64">
        <v>44972</v>
      </c>
      <c r="Q4" s="65">
        <v>44993</v>
      </c>
      <c r="R4" s="168"/>
      <c r="S4" s="168"/>
      <c r="T4" s="67"/>
    </row>
    <row r="5" spans="1:29" x14ac:dyDescent="0.15">
      <c r="B5" s="59" t="s">
        <v>20</v>
      </c>
      <c r="C5" s="60"/>
      <c r="D5" s="61" t="s">
        <v>161</v>
      </c>
      <c r="E5" s="62" t="s">
        <v>161</v>
      </c>
      <c r="F5" s="68">
        <v>16</v>
      </c>
      <c r="G5" s="69">
        <v>18</v>
      </c>
      <c r="H5" s="69">
        <v>20.5</v>
      </c>
      <c r="I5" s="69">
        <v>26</v>
      </c>
      <c r="J5" s="69">
        <v>28.5</v>
      </c>
      <c r="K5" s="69">
        <v>26.5</v>
      </c>
      <c r="L5" s="69">
        <v>20.5</v>
      </c>
      <c r="M5" s="69">
        <v>18.5</v>
      </c>
      <c r="N5" s="69">
        <v>11.5</v>
      </c>
      <c r="O5" s="69">
        <v>10</v>
      </c>
      <c r="P5" s="69">
        <v>9</v>
      </c>
      <c r="Q5" s="70">
        <v>10.5</v>
      </c>
      <c r="R5" s="169">
        <f>MIN(F5:Q5)</f>
        <v>9</v>
      </c>
      <c r="S5" s="169">
        <f>MAX(F5:Q5)</f>
        <v>28.5</v>
      </c>
      <c r="T5" s="72">
        <f>AVERAGE(F5:Q5)</f>
        <v>17.958333333333332</v>
      </c>
    </row>
    <row r="6" spans="1:29" ht="14.25" thickBot="1" x14ac:dyDescent="0.2">
      <c r="B6" s="73" t="s">
        <v>21</v>
      </c>
      <c r="C6" s="74"/>
      <c r="D6" s="75" t="s">
        <v>160</v>
      </c>
      <c r="E6" s="76" t="s">
        <v>160</v>
      </c>
      <c r="F6" s="77">
        <v>20</v>
      </c>
      <c r="G6" s="78">
        <v>20</v>
      </c>
      <c r="H6" s="78">
        <v>20</v>
      </c>
      <c r="I6" s="78">
        <v>24</v>
      </c>
      <c r="J6" s="78">
        <v>26</v>
      </c>
      <c r="K6" s="78">
        <v>22</v>
      </c>
      <c r="L6" s="78">
        <v>20</v>
      </c>
      <c r="M6" s="78">
        <v>13</v>
      </c>
      <c r="N6" s="78">
        <v>7.5</v>
      </c>
      <c r="O6" s="78">
        <v>6.5</v>
      </c>
      <c r="P6" s="78">
        <v>4</v>
      </c>
      <c r="Q6" s="79">
        <v>11</v>
      </c>
      <c r="R6" s="80">
        <f>MIN(F6:Q6)</f>
        <v>4</v>
      </c>
      <c r="S6" s="81">
        <f>MAX(F6:Q6)</f>
        <v>26</v>
      </c>
      <c r="T6" s="81">
        <f>AVERAGE(F6:Q6)</f>
        <v>16.166666666666668</v>
      </c>
    </row>
    <row r="7" spans="1:29" ht="14.25" thickTop="1" x14ac:dyDescent="0.15">
      <c r="A7" s="82"/>
      <c r="B7" s="83">
        <v>1</v>
      </c>
      <c r="C7" s="84" t="s">
        <v>22</v>
      </c>
      <c r="D7" s="1" t="s">
        <v>23</v>
      </c>
      <c r="E7" s="85" t="s">
        <v>24</v>
      </c>
      <c r="F7" s="86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8">
        <v>0</v>
      </c>
      <c r="M7" s="87">
        <v>0</v>
      </c>
      <c r="N7" s="87">
        <v>0</v>
      </c>
      <c r="O7" s="87">
        <v>0</v>
      </c>
      <c r="P7" s="87">
        <v>0</v>
      </c>
      <c r="Q7" s="89">
        <v>0</v>
      </c>
      <c r="R7" s="90">
        <f>IF(U7=1,"",IF(W7&gt;0,V7,IF(Y7&gt;0,Z7,"")))</f>
        <v>0</v>
      </c>
      <c r="S7" s="91">
        <f t="shared" ref="S7:S58" si="0">IF(U7=1,"",IF(X7=12,"",IF(W7+X7=12,V7,AA7)))</f>
        <v>0</v>
      </c>
      <c r="T7" s="92">
        <f t="shared" ref="T7:T58" si="1">IF(R66&gt;AC7,R66,V7)</f>
        <v>0</v>
      </c>
      <c r="V7" s="52">
        <v>0</v>
      </c>
      <c r="W7" s="52">
        <f t="shared" ref="W7:W58" si="2">COUNTIF(F7:Q7,V7)</f>
        <v>12</v>
      </c>
      <c r="X7" s="52">
        <f t="shared" ref="X7:X58" si="3">COUNTIF(F7:Q7,"")</f>
        <v>0</v>
      </c>
      <c r="Y7" s="52">
        <f t="shared" ref="Y7:Y58" si="4">12-(W7+X7)</f>
        <v>0</v>
      </c>
      <c r="Z7" s="52">
        <f t="shared" ref="Z7:Z58" si="5">MIN(F7:Q7)</f>
        <v>0</v>
      </c>
      <c r="AA7" s="52">
        <f t="shared" ref="AA7:AA58" si="6">MAX(F7:Q7)</f>
        <v>0</v>
      </c>
      <c r="AC7" s="52">
        <v>0</v>
      </c>
    </row>
    <row r="8" spans="1:29" x14ac:dyDescent="0.15">
      <c r="A8" s="82"/>
      <c r="B8" s="93">
        <v>2</v>
      </c>
      <c r="C8" s="94" t="s">
        <v>25</v>
      </c>
      <c r="D8" s="2" t="s">
        <v>26</v>
      </c>
      <c r="E8" s="95" t="s">
        <v>27</v>
      </c>
      <c r="F8" s="96" t="s">
        <v>244</v>
      </c>
      <c r="G8" s="97" t="s">
        <v>244</v>
      </c>
      <c r="H8" s="97" t="s">
        <v>244</v>
      </c>
      <c r="I8" s="97" t="s">
        <v>244</v>
      </c>
      <c r="J8" s="97" t="s">
        <v>244</v>
      </c>
      <c r="K8" s="97" t="s">
        <v>244</v>
      </c>
      <c r="L8" s="97" t="s">
        <v>244</v>
      </c>
      <c r="M8" s="97" t="s">
        <v>244</v>
      </c>
      <c r="N8" s="97" t="s">
        <v>244</v>
      </c>
      <c r="O8" s="97" t="s">
        <v>244</v>
      </c>
      <c r="P8" s="97" t="s">
        <v>244</v>
      </c>
      <c r="Q8" s="98" t="s">
        <v>244</v>
      </c>
      <c r="R8" s="99" t="str">
        <f t="shared" ref="R8:R58" si="7">IF(U8=1,"",IF(W8&gt;0,V8,IF(Y8&gt;0,Z8,"")))</f>
        <v>不検出</v>
      </c>
      <c r="S8" s="100" t="str">
        <f t="shared" si="0"/>
        <v>不検出</v>
      </c>
      <c r="T8" s="101"/>
      <c r="V8" s="52" t="s">
        <v>28</v>
      </c>
      <c r="W8" s="52">
        <f t="shared" si="2"/>
        <v>12</v>
      </c>
      <c r="X8" s="52">
        <f t="shared" si="3"/>
        <v>0</v>
      </c>
      <c r="Y8" s="52">
        <f t="shared" si="4"/>
        <v>0</v>
      </c>
      <c r="Z8" s="52">
        <f t="shared" si="5"/>
        <v>0</v>
      </c>
      <c r="AA8" s="52">
        <f t="shared" si="6"/>
        <v>0</v>
      </c>
      <c r="AC8" s="52" t="s">
        <v>28</v>
      </c>
    </row>
    <row r="9" spans="1:29" x14ac:dyDescent="0.15">
      <c r="A9" s="82"/>
      <c r="B9" s="93">
        <v>3</v>
      </c>
      <c r="C9" s="102" t="s">
        <v>29</v>
      </c>
      <c r="D9" s="3" t="s">
        <v>30</v>
      </c>
      <c r="E9" s="103" t="s">
        <v>31</v>
      </c>
      <c r="F9" s="104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6"/>
      <c r="R9" s="107" t="str">
        <f t="shared" si="7"/>
        <v/>
      </c>
      <c r="S9" s="108" t="str">
        <f t="shared" si="0"/>
        <v/>
      </c>
      <c r="T9" s="109" t="str">
        <f t="shared" si="1"/>
        <v/>
      </c>
      <c r="V9" s="52" t="s">
        <v>32</v>
      </c>
      <c r="W9" s="52">
        <f t="shared" si="2"/>
        <v>0</v>
      </c>
      <c r="X9" s="52">
        <f t="shared" si="3"/>
        <v>12</v>
      </c>
      <c r="Y9" s="52">
        <f t="shared" si="4"/>
        <v>0</v>
      </c>
      <c r="Z9" s="52">
        <f t="shared" si="5"/>
        <v>0</v>
      </c>
      <c r="AA9" s="52">
        <f t="shared" si="6"/>
        <v>0</v>
      </c>
      <c r="AC9" s="52">
        <v>2.9999999999999997E-4</v>
      </c>
    </row>
    <row r="10" spans="1:29" x14ac:dyDescent="0.15">
      <c r="A10" s="82"/>
      <c r="B10" s="93">
        <v>4</v>
      </c>
      <c r="C10" s="94" t="s">
        <v>33</v>
      </c>
      <c r="D10" s="2" t="s">
        <v>34</v>
      </c>
      <c r="E10" s="95" t="s">
        <v>35</v>
      </c>
      <c r="F10" s="110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2"/>
      <c r="R10" s="113" t="str">
        <f t="shared" si="7"/>
        <v/>
      </c>
      <c r="S10" s="114" t="str">
        <f t="shared" si="0"/>
        <v/>
      </c>
      <c r="T10" s="115" t="str">
        <f t="shared" si="1"/>
        <v/>
      </c>
      <c r="V10" s="52" t="s">
        <v>36</v>
      </c>
      <c r="W10" s="52">
        <f t="shared" si="2"/>
        <v>0</v>
      </c>
      <c r="X10" s="52">
        <f t="shared" si="3"/>
        <v>12</v>
      </c>
      <c r="Y10" s="52">
        <f t="shared" si="4"/>
        <v>0</v>
      </c>
      <c r="Z10" s="52">
        <f t="shared" si="5"/>
        <v>0</v>
      </c>
      <c r="AA10" s="52">
        <f t="shared" si="6"/>
        <v>0</v>
      </c>
      <c r="AC10" s="52">
        <v>5.0000000000000002E-5</v>
      </c>
    </row>
    <row r="11" spans="1:29" x14ac:dyDescent="0.15">
      <c r="A11" s="82"/>
      <c r="B11" s="93">
        <v>5</v>
      </c>
      <c r="C11" s="102" t="s">
        <v>37</v>
      </c>
      <c r="D11" s="3" t="s">
        <v>38</v>
      </c>
      <c r="E11" s="103" t="s">
        <v>39</v>
      </c>
      <c r="F11" s="116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8"/>
      <c r="R11" s="119" t="str">
        <f t="shared" si="7"/>
        <v/>
      </c>
      <c r="S11" s="120" t="str">
        <f t="shared" si="0"/>
        <v/>
      </c>
      <c r="T11" s="121" t="str">
        <f t="shared" si="1"/>
        <v/>
      </c>
      <c r="V11" s="52" t="s">
        <v>40</v>
      </c>
      <c r="W11" s="52">
        <f t="shared" si="2"/>
        <v>0</v>
      </c>
      <c r="X11" s="52">
        <f t="shared" si="3"/>
        <v>12</v>
      </c>
      <c r="Y11" s="52">
        <f t="shared" si="4"/>
        <v>0</v>
      </c>
      <c r="Z11" s="52">
        <f t="shared" si="5"/>
        <v>0</v>
      </c>
      <c r="AA11" s="52">
        <f t="shared" si="6"/>
        <v>0</v>
      </c>
      <c r="AC11" s="52">
        <v>1E-3</v>
      </c>
    </row>
    <row r="12" spans="1:29" x14ac:dyDescent="0.15">
      <c r="A12" s="82"/>
      <c r="B12" s="93">
        <v>6</v>
      </c>
      <c r="C12" s="94" t="s">
        <v>41</v>
      </c>
      <c r="D12" s="2" t="s">
        <v>38</v>
      </c>
      <c r="E12" s="95" t="s">
        <v>39</v>
      </c>
      <c r="F12" s="116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8"/>
      <c r="R12" s="119" t="str">
        <f t="shared" si="7"/>
        <v/>
      </c>
      <c r="S12" s="120" t="str">
        <f t="shared" si="0"/>
        <v/>
      </c>
      <c r="T12" s="121" t="str">
        <f t="shared" si="1"/>
        <v/>
      </c>
      <c r="V12" s="52" t="s">
        <v>40</v>
      </c>
      <c r="W12" s="52">
        <f t="shared" si="2"/>
        <v>0</v>
      </c>
      <c r="X12" s="52">
        <f t="shared" si="3"/>
        <v>12</v>
      </c>
      <c r="Y12" s="52">
        <f t="shared" si="4"/>
        <v>0</v>
      </c>
      <c r="Z12" s="52">
        <f t="shared" si="5"/>
        <v>0</v>
      </c>
      <c r="AA12" s="52">
        <f t="shared" si="6"/>
        <v>0</v>
      </c>
      <c r="AC12" s="52">
        <v>1E-3</v>
      </c>
    </row>
    <row r="13" spans="1:29" x14ac:dyDescent="0.15">
      <c r="A13" s="82"/>
      <c r="B13" s="93">
        <v>7</v>
      </c>
      <c r="C13" s="102" t="s">
        <v>42</v>
      </c>
      <c r="D13" s="3" t="s">
        <v>38</v>
      </c>
      <c r="E13" s="103" t="s">
        <v>39</v>
      </c>
      <c r="F13" s="116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8"/>
      <c r="R13" s="119" t="str">
        <f t="shared" si="7"/>
        <v/>
      </c>
      <c r="S13" s="120" t="str">
        <f t="shared" si="0"/>
        <v/>
      </c>
      <c r="T13" s="121" t="str">
        <f t="shared" si="1"/>
        <v/>
      </c>
      <c r="V13" s="52" t="s">
        <v>40</v>
      </c>
      <c r="W13" s="52">
        <f t="shared" si="2"/>
        <v>0</v>
      </c>
      <c r="X13" s="52">
        <f t="shared" si="3"/>
        <v>12</v>
      </c>
      <c r="Y13" s="52">
        <f t="shared" si="4"/>
        <v>0</v>
      </c>
      <c r="Z13" s="52">
        <f t="shared" si="5"/>
        <v>0</v>
      </c>
      <c r="AA13" s="52">
        <f t="shared" si="6"/>
        <v>0</v>
      </c>
      <c r="AC13" s="52">
        <v>1E-3</v>
      </c>
    </row>
    <row r="14" spans="1:29" x14ac:dyDescent="0.15">
      <c r="A14" s="82"/>
      <c r="B14" s="93">
        <v>8</v>
      </c>
      <c r="C14" s="94" t="s">
        <v>43</v>
      </c>
      <c r="D14" s="2" t="s">
        <v>167</v>
      </c>
      <c r="E14" s="95" t="s">
        <v>168</v>
      </c>
      <c r="F14" s="116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8"/>
      <c r="R14" s="119" t="str">
        <f t="shared" si="7"/>
        <v/>
      </c>
      <c r="S14" s="120" t="str">
        <f t="shared" si="0"/>
        <v/>
      </c>
      <c r="T14" s="121" t="str">
        <f t="shared" si="1"/>
        <v/>
      </c>
      <c r="V14" s="122" t="s">
        <v>169</v>
      </c>
      <c r="W14" s="52">
        <f t="shared" si="2"/>
        <v>0</v>
      </c>
      <c r="X14" s="52">
        <f t="shared" si="3"/>
        <v>12</v>
      </c>
      <c r="Y14" s="52">
        <f t="shared" si="4"/>
        <v>0</v>
      </c>
      <c r="Z14" s="52">
        <f t="shared" si="5"/>
        <v>0</v>
      </c>
      <c r="AA14" s="52">
        <f t="shared" si="6"/>
        <v>0</v>
      </c>
      <c r="AC14" s="122">
        <v>2E-3</v>
      </c>
    </row>
    <row r="15" spans="1:29" x14ac:dyDescent="0.15">
      <c r="A15" s="82"/>
      <c r="B15" s="93">
        <v>9</v>
      </c>
      <c r="C15" s="102" t="s">
        <v>48</v>
      </c>
      <c r="D15" s="3" t="s">
        <v>49</v>
      </c>
      <c r="E15" s="103" t="s">
        <v>50</v>
      </c>
      <c r="F15" s="116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8"/>
      <c r="R15" s="119" t="str">
        <f t="shared" si="7"/>
        <v/>
      </c>
      <c r="S15" s="120" t="str">
        <f t="shared" si="0"/>
        <v/>
      </c>
      <c r="T15" s="121" t="str">
        <f t="shared" si="1"/>
        <v/>
      </c>
      <c r="V15" s="52" t="s">
        <v>170</v>
      </c>
      <c r="W15" s="52">
        <f t="shared" si="2"/>
        <v>0</v>
      </c>
      <c r="X15" s="52">
        <f t="shared" si="3"/>
        <v>12</v>
      </c>
      <c r="Y15" s="52">
        <f t="shared" si="4"/>
        <v>0</v>
      </c>
      <c r="Z15" s="52">
        <f t="shared" si="5"/>
        <v>0</v>
      </c>
      <c r="AA15" s="52">
        <f t="shared" si="6"/>
        <v>0</v>
      </c>
      <c r="AC15" s="52">
        <v>4.0000000000000001E-3</v>
      </c>
    </row>
    <row r="16" spans="1:29" x14ac:dyDescent="0.15">
      <c r="A16" s="82"/>
      <c r="B16" s="93">
        <v>10</v>
      </c>
      <c r="C16" s="102" t="s">
        <v>52</v>
      </c>
      <c r="D16" s="3" t="s">
        <v>38</v>
      </c>
      <c r="E16" s="103" t="s">
        <v>39</v>
      </c>
      <c r="F16" s="116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8"/>
      <c r="R16" s="119" t="str">
        <f t="shared" si="7"/>
        <v/>
      </c>
      <c r="S16" s="120" t="str">
        <f t="shared" si="0"/>
        <v/>
      </c>
      <c r="T16" s="121" t="str">
        <f t="shared" si="1"/>
        <v/>
      </c>
      <c r="V16" s="52" t="s">
        <v>40</v>
      </c>
      <c r="W16" s="52">
        <f t="shared" si="2"/>
        <v>0</v>
      </c>
      <c r="X16" s="52">
        <f t="shared" si="3"/>
        <v>12</v>
      </c>
      <c r="Y16" s="52">
        <f t="shared" si="4"/>
        <v>0</v>
      </c>
      <c r="Z16" s="52">
        <f t="shared" si="5"/>
        <v>0</v>
      </c>
      <c r="AA16" s="52">
        <f t="shared" si="6"/>
        <v>0</v>
      </c>
      <c r="AC16" s="52">
        <v>1E-3</v>
      </c>
    </row>
    <row r="17" spans="1:29" x14ac:dyDescent="0.15">
      <c r="A17" s="82"/>
      <c r="B17" s="93">
        <v>11</v>
      </c>
      <c r="C17" s="94" t="s">
        <v>53</v>
      </c>
      <c r="D17" s="2" t="s">
        <v>54</v>
      </c>
      <c r="E17" s="95" t="s">
        <v>55</v>
      </c>
      <c r="F17" s="123"/>
      <c r="G17" s="124"/>
      <c r="H17" s="97"/>
      <c r="I17" s="124"/>
      <c r="J17" s="124"/>
      <c r="K17" s="97"/>
      <c r="L17" s="124"/>
      <c r="M17" s="124"/>
      <c r="N17" s="97"/>
      <c r="O17" s="124"/>
      <c r="P17" s="124"/>
      <c r="Q17" s="125"/>
      <c r="R17" s="126" t="str">
        <f t="shared" si="7"/>
        <v/>
      </c>
      <c r="S17" s="127" t="str">
        <f t="shared" si="0"/>
        <v/>
      </c>
      <c r="T17" s="128" t="str">
        <f t="shared" si="1"/>
        <v/>
      </c>
      <c r="V17" s="52" t="s">
        <v>56</v>
      </c>
      <c r="W17" s="52">
        <f t="shared" si="2"/>
        <v>0</v>
      </c>
      <c r="X17" s="52">
        <f t="shared" si="3"/>
        <v>12</v>
      </c>
      <c r="Y17" s="52">
        <f t="shared" si="4"/>
        <v>0</v>
      </c>
      <c r="Z17" s="52">
        <f t="shared" si="5"/>
        <v>0</v>
      </c>
      <c r="AA17" s="52">
        <f t="shared" si="6"/>
        <v>0</v>
      </c>
      <c r="AC17" s="52">
        <v>0.02</v>
      </c>
    </row>
    <row r="18" spans="1:29" x14ac:dyDescent="0.15">
      <c r="A18" s="82"/>
      <c r="B18" s="93">
        <v>12</v>
      </c>
      <c r="C18" s="102" t="s">
        <v>57</v>
      </c>
      <c r="D18" s="3" t="s">
        <v>58</v>
      </c>
      <c r="E18" s="103" t="s">
        <v>59</v>
      </c>
      <c r="F18" s="123"/>
      <c r="G18" s="124"/>
      <c r="H18" s="97"/>
      <c r="I18" s="124"/>
      <c r="J18" s="124"/>
      <c r="K18" s="124"/>
      <c r="L18" s="124"/>
      <c r="M18" s="124"/>
      <c r="N18" s="124"/>
      <c r="O18" s="124"/>
      <c r="P18" s="124"/>
      <c r="Q18" s="125"/>
      <c r="R18" s="126" t="str">
        <f t="shared" si="7"/>
        <v/>
      </c>
      <c r="S18" s="127" t="str">
        <f t="shared" si="0"/>
        <v/>
      </c>
      <c r="T18" s="128" t="str">
        <f t="shared" si="1"/>
        <v/>
      </c>
      <c r="V18" s="52" t="s">
        <v>60</v>
      </c>
      <c r="W18" s="52">
        <f t="shared" si="2"/>
        <v>0</v>
      </c>
      <c r="X18" s="52">
        <f t="shared" si="3"/>
        <v>12</v>
      </c>
      <c r="Y18" s="52">
        <f t="shared" si="4"/>
        <v>0</v>
      </c>
      <c r="Z18" s="52">
        <f t="shared" si="5"/>
        <v>0</v>
      </c>
      <c r="AA18" s="52">
        <f t="shared" si="6"/>
        <v>0</v>
      </c>
      <c r="AC18" s="52">
        <v>0.05</v>
      </c>
    </row>
    <row r="19" spans="1:29" x14ac:dyDescent="0.15">
      <c r="A19" s="82"/>
      <c r="B19" s="93">
        <v>13</v>
      </c>
      <c r="C19" s="94" t="s">
        <v>61</v>
      </c>
      <c r="D19" s="2" t="s">
        <v>62</v>
      </c>
      <c r="E19" s="95" t="s">
        <v>63</v>
      </c>
      <c r="F19" s="129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1"/>
      <c r="R19" s="132" t="str">
        <f t="shared" si="7"/>
        <v/>
      </c>
      <c r="S19" s="133" t="str">
        <f>IF(U19=1,"",IF(X19=12,"",IF(W19+X19=12,V19,AA19)))</f>
        <v/>
      </c>
      <c r="T19" s="134" t="str">
        <f t="shared" si="1"/>
        <v/>
      </c>
      <c r="V19" s="52" t="s">
        <v>64</v>
      </c>
      <c r="W19" s="52">
        <f t="shared" si="2"/>
        <v>0</v>
      </c>
      <c r="X19" s="52">
        <f t="shared" si="3"/>
        <v>12</v>
      </c>
      <c r="Y19" s="52">
        <f t="shared" si="4"/>
        <v>0</v>
      </c>
      <c r="Z19" s="52">
        <f t="shared" si="5"/>
        <v>0</v>
      </c>
      <c r="AA19" s="52">
        <f t="shared" si="6"/>
        <v>0</v>
      </c>
      <c r="AC19" s="52">
        <v>0.1</v>
      </c>
    </row>
    <row r="20" spans="1:29" x14ac:dyDescent="0.15">
      <c r="A20" s="82"/>
      <c r="B20" s="93">
        <v>14</v>
      </c>
      <c r="C20" s="102" t="s">
        <v>65</v>
      </c>
      <c r="D20" s="3" t="s">
        <v>66</v>
      </c>
      <c r="E20" s="103" t="s">
        <v>67</v>
      </c>
      <c r="F20" s="104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107" t="str">
        <f t="shared" si="7"/>
        <v/>
      </c>
      <c r="S20" s="108" t="str">
        <f t="shared" si="0"/>
        <v/>
      </c>
      <c r="T20" s="109" t="str">
        <f t="shared" si="1"/>
        <v/>
      </c>
      <c r="V20" s="52" t="s">
        <v>68</v>
      </c>
      <c r="W20" s="52">
        <f t="shared" si="2"/>
        <v>0</v>
      </c>
      <c r="X20" s="52">
        <f t="shared" si="3"/>
        <v>12</v>
      </c>
      <c r="Y20" s="52">
        <f t="shared" si="4"/>
        <v>0</v>
      </c>
      <c r="Z20" s="52">
        <f t="shared" si="5"/>
        <v>0</v>
      </c>
      <c r="AA20" s="52">
        <f t="shared" si="6"/>
        <v>0</v>
      </c>
      <c r="AC20" s="52">
        <v>2.0000000000000001E-4</v>
      </c>
    </row>
    <row r="21" spans="1:29" x14ac:dyDescent="0.15">
      <c r="A21" s="82"/>
      <c r="B21" s="93">
        <v>15</v>
      </c>
      <c r="C21" s="94" t="s">
        <v>69</v>
      </c>
      <c r="D21" s="2" t="s">
        <v>70</v>
      </c>
      <c r="E21" s="95" t="s">
        <v>71</v>
      </c>
      <c r="F21" s="116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8"/>
      <c r="R21" s="119" t="str">
        <f t="shared" si="7"/>
        <v/>
      </c>
      <c r="S21" s="120" t="str">
        <f t="shared" si="0"/>
        <v/>
      </c>
      <c r="T21" s="121" t="str">
        <f t="shared" si="1"/>
        <v/>
      </c>
      <c r="V21" s="52" t="s">
        <v>72</v>
      </c>
      <c r="W21" s="52">
        <f t="shared" si="2"/>
        <v>0</v>
      </c>
      <c r="X21" s="52">
        <f t="shared" si="3"/>
        <v>12</v>
      </c>
      <c r="Y21" s="52">
        <f t="shared" si="4"/>
        <v>0</v>
      </c>
      <c r="Z21" s="52">
        <f t="shared" si="5"/>
        <v>0</v>
      </c>
      <c r="AA21" s="52">
        <f t="shared" si="6"/>
        <v>0</v>
      </c>
      <c r="AC21" s="52">
        <v>5.0000000000000001E-3</v>
      </c>
    </row>
    <row r="22" spans="1:29" ht="27" x14ac:dyDescent="0.15">
      <c r="A22" s="82"/>
      <c r="B22" s="93">
        <v>16</v>
      </c>
      <c r="C22" s="102" t="s">
        <v>73</v>
      </c>
      <c r="D22" s="3" t="s">
        <v>49</v>
      </c>
      <c r="E22" s="103" t="s">
        <v>74</v>
      </c>
      <c r="F22" s="116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8"/>
      <c r="R22" s="119" t="str">
        <f t="shared" si="7"/>
        <v/>
      </c>
      <c r="S22" s="120" t="str">
        <f t="shared" si="0"/>
        <v/>
      </c>
      <c r="T22" s="121" t="str">
        <f t="shared" si="1"/>
        <v/>
      </c>
      <c r="V22" s="52" t="s">
        <v>46</v>
      </c>
      <c r="W22" s="52">
        <f t="shared" si="2"/>
        <v>0</v>
      </c>
      <c r="X22" s="52">
        <f t="shared" si="3"/>
        <v>12</v>
      </c>
      <c r="Y22" s="52">
        <f t="shared" si="4"/>
        <v>0</v>
      </c>
      <c r="Z22" s="52">
        <f t="shared" si="5"/>
        <v>0</v>
      </c>
      <c r="AA22" s="52">
        <f t="shared" si="6"/>
        <v>0</v>
      </c>
      <c r="AC22" s="52">
        <v>2E-3</v>
      </c>
    </row>
    <row r="23" spans="1:29" x14ac:dyDescent="0.15">
      <c r="A23" s="82"/>
      <c r="B23" s="93">
        <v>17</v>
      </c>
      <c r="C23" s="94" t="s">
        <v>75</v>
      </c>
      <c r="D23" s="2" t="s">
        <v>76</v>
      </c>
      <c r="E23" s="95" t="s">
        <v>39</v>
      </c>
      <c r="F23" s="116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8"/>
      <c r="R23" s="119" t="str">
        <f t="shared" si="7"/>
        <v/>
      </c>
      <c r="S23" s="120" t="str">
        <f t="shared" si="0"/>
        <v/>
      </c>
      <c r="T23" s="121" t="str">
        <f t="shared" si="1"/>
        <v/>
      </c>
      <c r="V23" s="52" t="s">
        <v>40</v>
      </c>
      <c r="W23" s="52">
        <f t="shared" si="2"/>
        <v>0</v>
      </c>
      <c r="X23" s="52">
        <f t="shared" si="3"/>
        <v>12</v>
      </c>
      <c r="Y23" s="52">
        <f t="shared" si="4"/>
        <v>0</v>
      </c>
      <c r="Z23" s="52">
        <f t="shared" si="5"/>
        <v>0</v>
      </c>
      <c r="AA23" s="52">
        <f t="shared" si="6"/>
        <v>0</v>
      </c>
      <c r="AC23" s="52">
        <v>1E-3</v>
      </c>
    </row>
    <row r="24" spans="1:29" x14ac:dyDescent="0.15">
      <c r="A24" s="82"/>
      <c r="B24" s="93">
        <v>18</v>
      </c>
      <c r="C24" s="102" t="s">
        <v>77</v>
      </c>
      <c r="D24" s="3" t="s">
        <v>38</v>
      </c>
      <c r="E24" s="103" t="s">
        <v>39</v>
      </c>
      <c r="F24" s="116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8"/>
      <c r="R24" s="119" t="str">
        <f t="shared" si="7"/>
        <v/>
      </c>
      <c r="S24" s="120" t="str">
        <f t="shared" si="0"/>
        <v/>
      </c>
      <c r="T24" s="121" t="str">
        <f t="shared" si="1"/>
        <v/>
      </c>
      <c r="V24" s="52" t="s">
        <v>40</v>
      </c>
      <c r="W24" s="52">
        <f t="shared" si="2"/>
        <v>0</v>
      </c>
      <c r="X24" s="52">
        <f t="shared" si="3"/>
        <v>12</v>
      </c>
      <c r="Y24" s="52">
        <f t="shared" si="4"/>
        <v>0</v>
      </c>
      <c r="Z24" s="52">
        <f t="shared" si="5"/>
        <v>0</v>
      </c>
      <c r="AA24" s="52">
        <f t="shared" si="6"/>
        <v>0</v>
      </c>
      <c r="AC24" s="52">
        <v>1E-3</v>
      </c>
    </row>
    <row r="25" spans="1:29" x14ac:dyDescent="0.15">
      <c r="A25" s="82"/>
      <c r="B25" s="93">
        <v>19</v>
      </c>
      <c r="C25" s="94" t="s">
        <v>78</v>
      </c>
      <c r="D25" s="2" t="s">
        <v>38</v>
      </c>
      <c r="E25" s="95" t="s">
        <v>39</v>
      </c>
      <c r="F25" s="116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8"/>
      <c r="R25" s="119" t="str">
        <f t="shared" si="7"/>
        <v/>
      </c>
      <c r="S25" s="120" t="str">
        <f t="shared" si="0"/>
        <v/>
      </c>
      <c r="T25" s="121" t="str">
        <f t="shared" si="1"/>
        <v/>
      </c>
      <c r="V25" s="52" t="s">
        <v>40</v>
      </c>
      <c r="W25" s="52">
        <f t="shared" si="2"/>
        <v>0</v>
      </c>
      <c r="X25" s="52">
        <f t="shared" si="3"/>
        <v>12</v>
      </c>
      <c r="Y25" s="52">
        <f t="shared" si="4"/>
        <v>0</v>
      </c>
      <c r="Z25" s="52">
        <f t="shared" si="5"/>
        <v>0</v>
      </c>
      <c r="AA25" s="52">
        <f t="shared" si="6"/>
        <v>0</v>
      </c>
      <c r="AC25" s="52">
        <v>1E-3</v>
      </c>
    </row>
    <row r="26" spans="1:29" x14ac:dyDescent="0.15">
      <c r="A26" s="82"/>
      <c r="B26" s="93">
        <v>20</v>
      </c>
      <c r="C26" s="102" t="s">
        <v>79</v>
      </c>
      <c r="D26" s="3" t="s">
        <v>38</v>
      </c>
      <c r="E26" s="103" t="s">
        <v>39</v>
      </c>
      <c r="F26" s="116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8"/>
      <c r="R26" s="119" t="str">
        <f t="shared" si="7"/>
        <v/>
      </c>
      <c r="S26" s="120" t="str">
        <f t="shared" si="0"/>
        <v/>
      </c>
      <c r="T26" s="121" t="str">
        <f t="shared" si="1"/>
        <v/>
      </c>
      <c r="V26" s="52" t="s">
        <v>40</v>
      </c>
      <c r="W26" s="52">
        <f t="shared" si="2"/>
        <v>0</v>
      </c>
      <c r="X26" s="52">
        <f t="shared" si="3"/>
        <v>12</v>
      </c>
      <c r="Y26" s="52">
        <f t="shared" si="4"/>
        <v>0</v>
      </c>
      <c r="Z26" s="52">
        <f t="shared" si="5"/>
        <v>0</v>
      </c>
      <c r="AA26" s="52">
        <f t="shared" si="6"/>
        <v>0</v>
      </c>
      <c r="AC26" s="52">
        <v>1E-3</v>
      </c>
    </row>
    <row r="27" spans="1:29" x14ac:dyDescent="0.15">
      <c r="A27" s="82"/>
      <c r="B27" s="93">
        <v>21</v>
      </c>
      <c r="C27" s="94" t="s">
        <v>80</v>
      </c>
      <c r="D27" s="2" t="s">
        <v>81</v>
      </c>
      <c r="E27" s="95" t="s">
        <v>82</v>
      </c>
      <c r="F27" s="123"/>
      <c r="G27" s="124"/>
      <c r="H27" s="97"/>
      <c r="I27" s="124"/>
      <c r="J27" s="124"/>
      <c r="K27" s="97"/>
      <c r="L27" s="124"/>
      <c r="M27" s="124"/>
      <c r="N27" s="97"/>
      <c r="O27" s="124"/>
      <c r="P27" s="124"/>
      <c r="Q27" s="125"/>
      <c r="R27" s="126" t="str">
        <f t="shared" si="7"/>
        <v/>
      </c>
      <c r="S27" s="127" t="str">
        <f t="shared" si="0"/>
        <v/>
      </c>
      <c r="T27" s="128" t="str">
        <f t="shared" si="1"/>
        <v/>
      </c>
      <c r="V27" s="52" t="s">
        <v>83</v>
      </c>
      <c r="W27" s="52">
        <f t="shared" si="2"/>
        <v>0</v>
      </c>
      <c r="X27" s="52">
        <f t="shared" si="3"/>
        <v>12</v>
      </c>
      <c r="Y27" s="52">
        <f t="shared" si="4"/>
        <v>0</v>
      </c>
      <c r="Z27" s="52">
        <f t="shared" si="5"/>
        <v>0</v>
      </c>
      <c r="AA27" s="52">
        <f t="shared" si="6"/>
        <v>0</v>
      </c>
      <c r="AC27" s="52">
        <v>0.06</v>
      </c>
    </row>
    <row r="28" spans="1:29" x14ac:dyDescent="0.15">
      <c r="A28" s="82"/>
      <c r="B28" s="93">
        <v>22</v>
      </c>
      <c r="C28" s="102" t="s">
        <v>84</v>
      </c>
      <c r="D28" s="3" t="s">
        <v>76</v>
      </c>
      <c r="E28" s="103" t="s">
        <v>74</v>
      </c>
      <c r="F28" s="116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8"/>
      <c r="R28" s="119" t="str">
        <f t="shared" si="7"/>
        <v/>
      </c>
      <c r="S28" s="120" t="str">
        <f t="shared" si="0"/>
        <v/>
      </c>
      <c r="T28" s="121" t="str">
        <f t="shared" si="1"/>
        <v/>
      </c>
      <c r="V28" s="52" t="s">
        <v>46</v>
      </c>
      <c r="W28" s="52">
        <f t="shared" si="2"/>
        <v>0</v>
      </c>
      <c r="X28" s="52">
        <f t="shared" si="3"/>
        <v>12</v>
      </c>
      <c r="Y28" s="52">
        <f t="shared" si="4"/>
        <v>0</v>
      </c>
      <c r="Z28" s="52">
        <f t="shared" si="5"/>
        <v>0</v>
      </c>
      <c r="AA28" s="52">
        <f t="shared" si="6"/>
        <v>0</v>
      </c>
      <c r="AC28" s="52">
        <v>2E-3</v>
      </c>
    </row>
    <row r="29" spans="1:29" x14ac:dyDescent="0.15">
      <c r="A29" s="82"/>
      <c r="B29" s="93">
        <v>23</v>
      </c>
      <c r="C29" s="94" t="s">
        <v>85</v>
      </c>
      <c r="D29" s="2" t="s">
        <v>86</v>
      </c>
      <c r="E29" s="95" t="s">
        <v>39</v>
      </c>
      <c r="F29" s="116"/>
      <c r="G29" s="117"/>
      <c r="H29" s="97"/>
      <c r="I29" s="117"/>
      <c r="J29" s="117"/>
      <c r="K29" s="97"/>
      <c r="L29" s="117"/>
      <c r="M29" s="117"/>
      <c r="N29" s="97"/>
      <c r="O29" s="117"/>
      <c r="P29" s="117"/>
      <c r="Q29" s="98"/>
      <c r="R29" s="119" t="str">
        <f t="shared" si="7"/>
        <v/>
      </c>
      <c r="S29" s="120" t="str">
        <f t="shared" si="0"/>
        <v/>
      </c>
      <c r="T29" s="121" t="str">
        <f t="shared" si="1"/>
        <v/>
      </c>
      <c r="V29" s="52" t="s">
        <v>40</v>
      </c>
      <c r="W29" s="52">
        <f t="shared" si="2"/>
        <v>0</v>
      </c>
      <c r="X29" s="52">
        <f t="shared" si="3"/>
        <v>12</v>
      </c>
      <c r="Y29" s="52">
        <f t="shared" si="4"/>
        <v>0</v>
      </c>
      <c r="Z29" s="52">
        <f t="shared" si="5"/>
        <v>0</v>
      </c>
      <c r="AA29" s="52">
        <f t="shared" si="6"/>
        <v>0</v>
      </c>
      <c r="AC29" s="52">
        <v>1E-3</v>
      </c>
    </row>
    <row r="30" spans="1:29" x14ac:dyDescent="0.15">
      <c r="A30" s="82"/>
      <c r="B30" s="93">
        <v>24</v>
      </c>
      <c r="C30" s="102" t="s">
        <v>87</v>
      </c>
      <c r="D30" s="3" t="s">
        <v>171</v>
      </c>
      <c r="E30" s="103" t="s">
        <v>172</v>
      </c>
      <c r="F30" s="116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98"/>
      <c r="R30" s="119" t="str">
        <f t="shared" si="7"/>
        <v/>
      </c>
      <c r="S30" s="120" t="str">
        <f t="shared" si="0"/>
        <v/>
      </c>
      <c r="T30" s="121" t="str">
        <f t="shared" si="1"/>
        <v/>
      </c>
      <c r="V30" s="52" t="s">
        <v>173</v>
      </c>
      <c r="W30" s="52">
        <f t="shared" si="2"/>
        <v>0</v>
      </c>
      <c r="X30" s="52">
        <f t="shared" si="3"/>
        <v>12</v>
      </c>
      <c r="Y30" s="52">
        <f t="shared" si="4"/>
        <v>0</v>
      </c>
      <c r="Z30" s="52">
        <f t="shared" si="5"/>
        <v>0</v>
      </c>
      <c r="AA30" s="52">
        <f t="shared" si="6"/>
        <v>0</v>
      </c>
      <c r="AC30" s="52">
        <v>3.0000000000000001E-3</v>
      </c>
    </row>
    <row r="31" spans="1:29" x14ac:dyDescent="0.15">
      <c r="A31" s="82"/>
      <c r="B31" s="93">
        <v>25</v>
      </c>
      <c r="C31" s="94" t="s">
        <v>91</v>
      </c>
      <c r="D31" s="2" t="s">
        <v>92</v>
      </c>
      <c r="E31" s="95" t="s">
        <v>39</v>
      </c>
      <c r="F31" s="116"/>
      <c r="G31" s="117"/>
      <c r="H31" s="117"/>
      <c r="I31" s="117"/>
      <c r="J31" s="117"/>
      <c r="K31" s="97"/>
      <c r="L31" s="117"/>
      <c r="M31" s="117"/>
      <c r="N31" s="117"/>
      <c r="O31" s="117"/>
      <c r="P31" s="117"/>
      <c r="Q31" s="118"/>
      <c r="R31" s="119" t="str">
        <f t="shared" si="7"/>
        <v/>
      </c>
      <c r="S31" s="120" t="str">
        <f t="shared" si="0"/>
        <v/>
      </c>
      <c r="T31" s="121" t="str">
        <f t="shared" si="1"/>
        <v/>
      </c>
      <c r="V31" s="52" t="s">
        <v>40</v>
      </c>
      <c r="W31" s="52">
        <f t="shared" si="2"/>
        <v>0</v>
      </c>
      <c r="X31" s="52">
        <f t="shared" si="3"/>
        <v>12</v>
      </c>
      <c r="Y31" s="52">
        <f t="shared" si="4"/>
        <v>0</v>
      </c>
      <c r="Z31" s="52">
        <f t="shared" si="5"/>
        <v>0</v>
      </c>
      <c r="AA31" s="52">
        <f t="shared" si="6"/>
        <v>0</v>
      </c>
      <c r="AC31" s="52">
        <v>1E-3</v>
      </c>
    </row>
    <row r="32" spans="1:29" x14ac:dyDescent="0.15">
      <c r="A32" s="82"/>
      <c r="B32" s="93">
        <v>26</v>
      </c>
      <c r="C32" s="102" t="s">
        <v>93</v>
      </c>
      <c r="D32" s="3" t="s">
        <v>38</v>
      </c>
      <c r="E32" s="103" t="s">
        <v>39</v>
      </c>
      <c r="F32" s="116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8"/>
      <c r="R32" s="119" t="str">
        <f t="shared" si="7"/>
        <v/>
      </c>
      <c r="S32" s="120" t="str">
        <f t="shared" si="0"/>
        <v/>
      </c>
      <c r="T32" s="121" t="str">
        <f t="shared" si="1"/>
        <v/>
      </c>
      <c r="V32" s="52" t="s">
        <v>40</v>
      </c>
      <c r="W32" s="52">
        <f t="shared" si="2"/>
        <v>0</v>
      </c>
      <c r="X32" s="52">
        <f t="shared" si="3"/>
        <v>12</v>
      </c>
      <c r="Y32" s="52">
        <f t="shared" si="4"/>
        <v>0</v>
      </c>
      <c r="Z32" s="52">
        <f t="shared" si="5"/>
        <v>0</v>
      </c>
      <c r="AA32" s="52">
        <f t="shared" si="6"/>
        <v>0</v>
      </c>
      <c r="AC32" s="52">
        <v>1E-3</v>
      </c>
    </row>
    <row r="33" spans="1:29" x14ac:dyDescent="0.15">
      <c r="A33" s="82"/>
      <c r="B33" s="93">
        <v>27</v>
      </c>
      <c r="C33" s="94" t="s">
        <v>94</v>
      </c>
      <c r="D33" s="2" t="s">
        <v>92</v>
      </c>
      <c r="E33" s="95" t="s">
        <v>39</v>
      </c>
      <c r="F33" s="116"/>
      <c r="G33" s="117"/>
      <c r="H33" s="117"/>
      <c r="I33" s="117"/>
      <c r="J33" s="117"/>
      <c r="K33" s="97"/>
      <c r="L33" s="117"/>
      <c r="M33" s="117"/>
      <c r="N33" s="117"/>
      <c r="O33" s="117"/>
      <c r="P33" s="117"/>
      <c r="Q33" s="98"/>
      <c r="R33" s="119" t="str">
        <f t="shared" si="7"/>
        <v/>
      </c>
      <c r="S33" s="120" t="str">
        <f t="shared" si="0"/>
        <v/>
      </c>
      <c r="T33" s="121" t="str">
        <f t="shared" si="1"/>
        <v/>
      </c>
      <c r="V33" s="52" t="s">
        <v>40</v>
      </c>
      <c r="W33" s="52">
        <f t="shared" si="2"/>
        <v>0</v>
      </c>
      <c r="X33" s="52">
        <f t="shared" si="3"/>
        <v>12</v>
      </c>
      <c r="Y33" s="52">
        <f t="shared" si="4"/>
        <v>0</v>
      </c>
      <c r="Z33" s="52">
        <f t="shared" si="5"/>
        <v>0</v>
      </c>
      <c r="AA33" s="52">
        <f t="shared" si="6"/>
        <v>0</v>
      </c>
      <c r="AC33" s="52">
        <v>1E-3</v>
      </c>
    </row>
    <row r="34" spans="1:29" x14ac:dyDescent="0.15">
      <c r="A34" s="82"/>
      <c r="B34" s="93">
        <v>28</v>
      </c>
      <c r="C34" s="102" t="s">
        <v>95</v>
      </c>
      <c r="D34" s="3" t="s">
        <v>171</v>
      </c>
      <c r="E34" s="103" t="s">
        <v>172</v>
      </c>
      <c r="F34" s="116"/>
      <c r="G34" s="117"/>
      <c r="H34" s="117"/>
      <c r="I34" s="117"/>
      <c r="J34" s="117"/>
      <c r="K34" s="117"/>
      <c r="L34" s="117"/>
      <c r="M34" s="117"/>
      <c r="N34" s="97"/>
      <c r="O34" s="117"/>
      <c r="P34" s="117"/>
      <c r="Q34" s="98"/>
      <c r="R34" s="119" t="str">
        <f t="shared" si="7"/>
        <v/>
      </c>
      <c r="S34" s="120" t="str">
        <f t="shared" si="0"/>
        <v/>
      </c>
      <c r="T34" s="121" t="str">
        <f t="shared" si="1"/>
        <v/>
      </c>
      <c r="V34" s="52" t="s">
        <v>173</v>
      </c>
      <c r="W34" s="52">
        <f t="shared" si="2"/>
        <v>0</v>
      </c>
      <c r="X34" s="52">
        <f t="shared" si="3"/>
        <v>12</v>
      </c>
      <c r="Y34" s="52">
        <f t="shared" si="4"/>
        <v>0</v>
      </c>
      <c r="Z34" s="52">
        <f t="shared" si="5"/>
        <v>0</v>
      </c>
      <c r="AA34" s="52">
        <f t="shared" si="6"/>
        <v>0</v>
      </c>
      <c r="AC34" s="52">
        <v>3.0000000000000001E-3</v>
      </c>
    </row>
    <row r="35" spans="1:29" x14ac:dyDescent="0.15">
      <c r="A35" s="82"/>
      <c r="B35" s="93">
        <v>29</v>
      </c>
      <c r="C35" s="94" t="s">
        <v>96</v>
      </c>
      <c r="D35" s="2" t="s">
        <v>97</v>
      </c>
      <c r="E35" s="95" t="s">
        <v>39</v>
      </c>
      <c r="F35" s="116"/>
      <c r="G35" s="117"/>
      <c r="H35" s="97"/>
      <c r="I35" s="117"/>
      <c r="J35" s="117"/>
      <c r="K35" s="97"/>
      <c r="L35" s="117"/>
      <c r="M35" s="117"/>
      <c r="N35" s="97"/>
      <c r="O35" s="117"/>
      <c r="P35" s="117"/>
      <c r="Q35" s="98"/>
      <c r="R35" s="119" t="str">
        <f t="shared" si="7"/>
        <v/>
      </c>
      <c r="S35" s="120" t="str">
        <f t="shared" si="0"/>
        <v/>
      </c>
      <c r="T35" s="121" t="str">
        <f t="shared" si="1"/>
        <v/>
      </c>
      <c r="V35" s="52" t="s">
        <v>40</v>
      </c>
      <c r="W35" s="52">
        <f t="shared" si="2"/>
        <v>0</v>
      </c>
      <c r="X35" s="52">
        <f t="shared" si="3"/>
        <v>12</v>
      </c>
      <c r="Y35" s="52">
        <f t="shared" si="4"/>
        <v>0</v>
      </c>
      <c r="Z35" s="52">
        <f t="shared" si="5"/>
        <v>0</v>
      </c>
      <c r="AA35" s="52">
        <f t="shared" si="6"/>
        <v>0</v>
      </c>
      <c r="AC35" s="52">
        <v>1E-3</v>
      </c>
    </row>
    <row r="36" spans="1:29" x14ac:dyDescent="0.15">
      <c r="A36" s="82"/>
      <c r="B36" s="93">
        <v>30</v>
      </c>
      <c r="C36" s="102" t="s">
        <v>98</v>
      </c>
      <c r="D36" s="3" t="s">
        <v>99</v>
      </c>
      <c r="E36" s="103" t="s">
        <v>39</v>
      </c>
      <c r="F36" s="116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8"/>
      <c r="R36" s="119" t="str">
        <f t="shared" si="7"/>
        <v/>
      </c>
      <c r="S36" s="120" t="str">
        <f t="shared" si="0"/>
        <v/>
      </c>
      <c r="T36" s="121" t="str">
        <f t="shared" si="1"/>
        <v/>
      </c>
      <c r="V36" s="52" t="s">
        <v>40</v>
      </c>
      <c r="W36" s="52">
        <f t="shared" si="2"/>
        <v>0</v>
      </c>
      <c r="X36" s="52">
        <f t="shared" si="3"/>
        <v>12</v>
      </c>
      <c r="Y36" s="52">
        <f t="shared" si="4"/>
        <v>0</v>
      </c>
      <c r="Z36" s="52">
        <f t="shared" si="5"/>
        <v>0</v>
      </c>
      <c r="AA36" s="52">
        <f t="shared" si="6"/>
        <v>0</v>
      </c>
      <c r="AC36" s="52">
        <v>1E-3</v>
      </c>
    </row>
    <row r="37" spans="1:29" x14ac:dyDescent="0.15">
      <c r="A37" s="82"/>
      <c r="B37" s="93">
        <v>31</v>
      </c>
      <c r="C37" s="94" t="s">
        <v>100</v>
      </c>
      <c r="D37" s="2" t="s">
        <v>101</v>
      </c>
      <c r="E37" s="95" t="s">
        <v>102</v>
      </c>
      <c r="F37" s="116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8"/>
      <c r="R37" s="119" t="str">
        <f t="shared" si="7"/>
        <v/>
      </c>
      <c r="S37" s="120" t="str">
        <f t="shared" si="0"/>
        <v/>
      </c>
      <c r="T37" s="121" t="str">
        <f t="shared" si="1"/>
        <v/>
      </c>
      <c r="V37" s="52" t="s">
        <v>103</v>
      </c>
      <c r="W37" s="52">
        <f t="shared" si="2"/>
        <v>0</v>
      </c>
      <c r="X37" s="52">
        <f t="shared" si="3"/>
        <v>12</v>
      </c>
      <c r="Y37" s="52">
        <f t="shared" si="4"/>
        <v>0</v>
      </c>
      <c r="Z37" s="52">
        <f t="shared" si="5"/>
        <v>0</v>
      </c>
      <c r="AA37" s="52">
        <f t="shared" si="6"/>
        <v>0</v>
      </c>
      <c r="AC37" s="52">
        <v>8.0000000000000002E-3</v>
      </c>
    </row>
    <row r="38" spans="1:29" x14ac:dyDescent="0.15">
      <c r="A38" s="82"/>
      <c r="B38" s="93">
        <v>32</v>
      </c>
      <c r="C38" s="102" t="s">
        <v>104</v>
      </c>
      <c r="D38" s="3" t="s">
        <v>62</v>
      </c>
      <c r="E38" s="103" t="s">
        <v>105</v>
      </c>
      <c r="F38" s="123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5"/>
      <c r="R38" s="126" t="str">
        <f t="shared" si="7"/>
        <v/>
      </c>
      <c r="S38" s="127" t="str">
        <f t="shared" si="0"/>
        <v/>
      </c>
      <c r="T38" s="128" t="str">
        <f t="shared" si="1"/>
        <v/>
      </c>
      <c r="V38" s="52" t="s">
        <v>106</v>
      </c>
      <c r="W38" s="52">
        <f t="shared" si="2"/>
        <v>0</v>
      </c>
      <c r="X38" s="52">
        <f t="shared" si="3"/>
        <v>12</v>
      </c>
      <c r="Y38" s="52">
        <f t="shared" si="4"/>
        <v>0</v>
      </c>
      <c r="Z38" s="52">
        <f t="shared" si="5"/>
        <v>0</v>
      </c>
      <c r="AA38" s="52">
        <f t="shared" si="6"/>
        <v>0</v>
      </c>
      <c r="AC38" s="52">
        <v>0.01</v>
      </c>
    </row>
    <row r="39" spans="1:29" x14ac:dyDescent="0.15">
      <c r="A39" s="82"/>
      <c r="B39" s="93">
        <v>33</v>
      </c>
      <c r="C39" s="94" t="s">
        <v>107</v>
      </c>
      <c r="D39" s="2" t="s">
        <v>108</v>
      </c>
      <c r="E39" s="95" t="s">
        <v>105</v>
      </c>
      <c r="F39" s="123"/>
      <c r="G39" s="124"/>
      <c r="H39" s="97"/>
      <c r="I39" s="124"/>
      <c r="J39" s="124"/>
      <c r="K39" s="97"/>
      <c r="L39" s="124"/>
      <c r="M39" s="124"/>
      <c r="N39" s="97"/>
      <c r="O39" s="124"/>
      <c r="P39" s="124"/>
      <c r="Q39" s="98"/>
      <c r="R39" s="126" t="str">
        <f t="shared" si="7"/>
        <v/>
      </c>
      <c r="S39" s="127" t="str">
        <f t="shared" si="0"/>
        <v/>
      </c>
      <c r="T39" s="128" t="str">
        <f t="shared" si="1"/>
        <v/>
      </c>
      <c r="V39" s="52" t="s">
        <v>106</v>
      </c>
      <c r="W39" s="52">
        <f t="shared" si="2"/>
        <v>0</v>
      </c>
      <c r="X39" s="52">
        <f t="shared" si="3"/>
        <v>12</v>
      </c>
      <c r="Y39" s="52">
        <f t="shared" si="4"/>
        <v>0</v>
      </c>
      <c r="Z39" s="52">
        <f t="shared" si="5"/>
        <v>0</v>
      </c>
      <c r="AA39" s="52">
        <f t="shared" si="6"/>
        <v>0</v>
      </c>
      <c r="AC39" s="52">
        <v>0.01</v>
      </c>
    </row>
    <row r="40" spans="1:29" x14ac:dyDescent="0.15">
      <c r="A40" s="82"/>
      <c r="B40" s="93">
        <v>34</v>
      </c>
      <c r="C40" s="102" t="s">
        <v>109</v>
      </c>
      <c r="D40" s="3" t="s">
        <v>110</v>
      </c>
      <c r="E40" s="103" t="s">
        <v>111</v>
      </c>
      <c r="F40" s="123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5"/>
      <c r="R40" s="126" t="str">
        <f t="shared" si="7"/>
        <v/>
      </c>
      <c r="S40" s="127" t="str">
        <f t="shared" si="0"/>
        <v/>
      </c>
      <c r="T40" s="128" t="str">
        <f t="shared" si="1"/>
        <v/>
      </c>
      <c r="V40" s="52" t="s">
        <v>112</v>
      </c>
      <c r="W40" s="52">
        <f t="shared" si="2"/>
        <v>0</v>
      </c>
      <c r="X40" s="52">
        <f t="shared" si="3"/>
        <v>12</v>
      </c>
      <c r="Y40" s="52">
        <f t="shared" si="4"/>
        <v>0</v>
      </c>
      <c r="Z40" s="52">
        <f t="shared" si="5"/>
        <v>0</v>
      </c>
      <c r="AA40" s="52">
        <f t="shared" si="6"/>
        <v>0</v>
      </c>
      <c r="AC40" s="52">
        <v>0.03</v>
      </c>
    </row>
    <row r="41" spans="1:29" x14ac:dyDescent="0.15">
      <c r="A41" s="82"/>
      <c r="B41" s="93">
        <v>35</v>
      </c>
      <c r="C41" s="94" t="s">
        <v>113</v>
      </c>
      <c r="D41" s="2" t="s">
        <v>62</v>
      </c>
      <c r="E41" s="95" t="s">
        <v>105</v>
      </c>
      <c r="F41" s="123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5"/>
      <c r="R41" s="126" t="str">
        <f t="shared" si="7"/>
        <v/>
      </c>
      <c r="S41" s="127" t="str">
        <f t="shared" si="0"/>
        <v/>
      </c>
      <c r="T41" s="128" t="str">
        <f t="shared" si="1"/>
        <v/>
      </c>
      <c r="V41" s="52" t="s">
        <v>106</v>
      </c>
      <c r="W41" s="52">
        <f t="shared" si="2"/>
        <v>0</v>
      </c>
      <c r="X41" s="52">
        <f t="shared" si="3"/>
        <v>12</v>
      </c>
      <c r="Y41" s="52">
        <f t="shared" si="4"/>
        <v>0</v>
      </c>
      <c r="Z41" s="52">
        <f t="shared" si="5"/>
        <v>0</v>
      </c>
      <c r="AA41" s="52">
        <f t="shared" si="6"/>
        <v>0</v>
      </c>
      <c r="AC41" s="52">
        <v>0.01</v>
      </c>
    </row>
    <row r="42" spans="1:29" x14ac:dyDescent="0.15">
      <c r="A42" s="82"/>
      <c r="B42" s="93">
        <v>36</v>
      </c>
      <c r="C42" s="102" t="s">
        <v>114</v>
      </c>
      <c r="D42" s="3" t="s">
        <v>115</v>
      </c>
      <c r="E42" s="103" t="s">
        <v>116</v>
      </c>
      <c r="F42" s="129"/>
      <c r="G42" s="130"/>
      <c r="H42" s="130"/>
      <c r="I42" s="130"/>
      <c r="J42" s="130"/>
      <c r="K42" s="97"/>
      <c r="L42" s="130"/>
      <c r="M42" s="130"/>
      <c r="N42" s="97"/>
      <c r="O42" s="130"/>
      <c r="P42" s="130"/>
      <c r="Q42" s="131"/>
      <c r="R42" s="132" t="str">
        <f t="shared" si="7"/>
        <v/>
      </c>
      <c r="S42" s="133" t="str">
        <f t="shared" si="0"/>
        <v/>
      </c>
      <c r="T42" s="134" t="str">
        <f t="shared" si="1"/>
        <v/>
      </c>
      <c r="V42" s="52" t="s">
        <v>64</v>
      </c>
      <c r="W42" s="52">
        <f t="shared" si="2"/>
        <v>0</v>
      </c>
      <c r="X42" s="52">
        <f t="shared" si="3"/>
        <v>12</v>
      </c>
      <c r="Y42" s="52">
        <f t="shared" si="4"/>
        <v>0</v>
      </c>
      <c r="Z42" s="52">
        <f t="shared" si="5"/>
        <v>0</v>
      </c>
      <c r="AA42" s="52">
        <f t="shared" si="6"/>
        <v>0</v>
      </c>
      <c r="AC42" s="52">
        <v>0.1</v>
      </c>
    </row>
    <row r="43" spans="1:29" x14ac:dyDescent="0.15">
      <c r="A43" s="82"/>
      <c r="B43" s="93">
        <v>37</v>
      </c>
      <c r="C43" s="94" t="s">
        <v>117</v>
      </c>
      <c r="D43" s="2" t="s">
        <v>70</v>
      </c>
      <c r="E43" s="95" t="s">
        <v>71</v>
      </c>
      <c r="F43" s="116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8"/>
      <c r="R43" s="119" t="str">
        <f t="shared" si="7"/>
        <v/>
      </c>
      <c r="S43" s="120" t="str">
        <f t="shared" si="0"/>
        <v/>
      </c>
      <c r="T43" s="121" t="str">
        <f t="shared" si="1"/>
        <v/>
      </c>
      <c r="V43" s="52" t="s">
        <v>72</v>
      </c>
      <c r="W43" s="52">
        <f t="shared" si="2"/>
        <v>0</v>
      </c>
      <c r="X43" s="52">
        <f t="shared" si="3"/>
        <v>12</v>
      </c>
      <c r="Y43" s="52">
        <f t="shared" si="4"/>
        <v>0</v>
      </c>
      <c r="Z43" s="52">
        <f t="shared" si="5"/>
        <v>0</v>
      </c>
      <c r="AA43" s="52">
        <f t="shared" si="6"/>
        <v>0</v>
      </c>
      <c r="AC43" s="52">
        <v>5.0000000000000001E-3</v>
      </c>
    </row>
    <row r="44" spans="1:29" x14ac:dyDescent="0.15">
      <c r="A44" s="82"/>
      <c r="B44" s="93">
        <v>38</v>
      </c>
      <c r="C44" s="102" t="s">
        <v>118</v>
      </c>
      <c r="D44" s="3" t="s">
        <v>115</v>
      </c>
      <c r="E44" s="103" t="s">
        <v>119</v>
      </c>
      <c r="F44" s="96">
        <v>9.6</v>
      </c>
      <c r="G44" s="97">
        <v>8.6999999999999993</v>
      </c>
      <c r="H44" s="97">
        <v>9.8000000000000007</v>
      </c>
      <c r="I44" s="97">
        <v>7.4</v>
      </c>
      <c r="J44" s="97">
        <v>7.1</v>
      </c>
      <c r="K44" s="97">
        <v>7.5</v>
      </c>
      <c r="L44" s="97">
        <v>6.9</v>
      </c>
      <c r="M44" s="97">
        <v>7.7</v>
      </c>
      <c r="N44" s="97">
        <v>8.1</v>
      </c>
      <c r="O44" s="97">
        <v>9.6</v>
      </c>
      <c r="P44" s="97">
        <v>10.4</v>
      </c>
      <c r="Q44" s="98">
        <v>11.3</v>
      </c>
      <c r="R44" s="132">
        <f t="shared" si="7"/>
        <v>6.9</v>
      </c>
      <c r="S44" s="133">
        <f t="shared" si="0"/>
        <v>11.3</v>
      </c>
      <c r="T44" s="134">
        <f t="shared" si="1"/>
        <v>8.6749999999999989</v>
      </c>
      <c r="V44" s="52" t="s">
        <v>120</v>
      </c>
      <c r="W44" s="52">
        <f t="shared" si="2"/>
        <v>0</v>
      </c>
      <c r="X44" s="52">
        <f t="shared" si="3"/>
        <v>0</v>
      </c>
      <c r="Y44" s="52">
        <f t="shared" si="4"/>
        <v>12</v>
      </c>
      <c r="Z44" s="52">
        <f t="shared" si="5"/>
        <v>6.9</v>
      </c>
      <c r="AA44" s="52">
        <f t="shared" si="6"/>
        <v>11.3</v>
      </c>
      <c r="AC44" s="52">
        <v>0.2</v>
      </c>
    </row>
    <row r="45" spans="1:29" x14ac:dyDescent="0.15">
      <c r="A45" s="82"/>
      <c r="B45" s="93">
        <v>39</v>
      </c>
      <c r="C45" s="94" t="s">
        <v>121</v>
      </c>
      <c r="D45" s="2" t="s">
        <v>122</v>
      </c>
      <c r="E45" s="95" t="s">
        <v>123</v>
      </c>
      <c r="F45" s="135"/>
      <c r="G45" s="136"/>
      <c r="H45" s="97"/>
      <c r="I45" s="136"/>
      <c r="J45" s="136"/>
      <c r="K45" s="97"/>
      <c r="L45" s="136"/>
      <c r="M45" s="136"/>
      <c r="N45" s="97"/>
      <c r="O45" s="136"/>
      <c r="P45" s="136"/>
      <c r="Q45" s="98"/>
      <c r="R45" s="138" t="str">
        <f t="shared" si="7"/>
        <v/>
      </c>
      <c r="S45" s="139" t="str">
        <f t="shared" si="0"/>
        <v/>
      </c>
      <c r="T45" s="140" t="str">
        <f t="shared" si="1"/>
        <v/>
      </c>
      <c r="V45" s="52" t="s">
        <v>124</v>
      </c>
      <c r="W45" s="52">
        <f t="shared" si="2"/>
        <v>0</v>
      </c>
      <c r="X45" s="52">
        <f t="shared" si="3"/>
        <v>12</v>
      </c>
      <c r="Y45" s="52">
        <f t="shared" si="4"/>
        <v>0</v>
      </c>
      <c r="Z45" s="52">
        <f t="shared" si="5"/>
        <v>0</v>
      </c>
      <c r="AA45" s="52">
        <f t="shared" si="6"/>
        <v>0</v>
      </c>
      <c r="AC45" s="52">
        <v>1</v>
      </c>
    </row>
    <row r="46" spans="1:29" x14ac:dyDescent="0.15">
      <c r="A46" s="82"/>
      <c r="B46" s="93">
        <v>40</v>
      </c>
      <c r="C46" s="102" t="s">
        <v>125</v>
      </c>
      <c r="D46" s="3" t="s">
        <v>126</v>
      </c>
      <c r="E46" s="103" t="s">
        <v>127</v>
      </c>
      <c r="F46" s="135"/>
      <c r="G46" s="136"/>
      <c r="H46" s="97"/>
      <c r="I46" s="136"/>
      <c r="J46" s="136"/>
      <c r="K46" s="97"/>
      <c r="L46" s="136"/>
      <c r="M46" s="136"/>
      <c r="N46" s="97"/>
      <c r="O46" s="136"/>
      <c r="P46" s="136"/>
      <c r="Q46" s="98"/>
      <c r="R46" s="138" t="str">
        <f t="shared" si="7"/>
        <v/>
      </c>
      <c r="S46" s="139" t="str">
        <f t="shared" si="0"/>
        <v/>
      </c>
      <c r="T46" s="140" t="str">
        <f t="shared" si="1"/>
        <v/>
      </c>
      <c r="V46" s="52" t="s">
        <v>124</v>
      </c>
      <c r="W46" s="52">
        <f t="shared" si="2"/>
        <v>0</v>
      </c>
      <c r="X46" s="52">
        <f t="shared" si="3"/>
        <v>12</v>
      </c>
      <c r="Y46" s="52">
        <f t="shared" si="4"/>
        <v>0</v>
      </c>
      <c r="Z46" s="52">
        <f t="shared" si="5"/>
        <v>0</v>
      </c>
      <c r="AA46" s="52">
        <f t="shared" si="6"/>
        <v>0</v>
      </c>
      <c r="AC46" s="52">
        <v>1</v>
      </c>
    </row>
    <row r="47" spans="1:29" x14ac:dyDescent="0.15">
      <c r="A47" s="82"/>
      <c r="B47" s="93">
        <v>41</v>
      </c>
      <c r="C47" s="94" t="s">
        <v>128</v>
      </c>
      <c r="D47" s="2" t="s">
        <v>108</v>
      </c>
      <c r="E47" s="95" t="s">
        <v>55</v>
      </c>
      <c r="F47" s="123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5"/>
      <c r="R47" s="126" t="str">
        <f t="shared" si="7"/>
        <v/>
      </c>
      <c r="S47" s="127" t="str">
        <f t="shared" si="0"/>
        <v/>
      </c>
      <c r="T47" s="128" t="str">
        <f t="shared" si="1"/>
        <v/>
      </c>
      <c r="V47" s="52" t="s">
        <v>56</v>
      </c>
      <c r="W47" s="52">
        <f t="shared" si="2"/>
        <v>0</v>
      </c>
      <c r="X47" s="52">
        <f t="shared" si="3"/>
        <v>12</v>
      </c>
      <c r="Y47" s="52">
        <f t="shared" si="4"/>
        <v>0</v>
      </c>
      <c r="Z47" s="52">
        <f t="shared" si="5"/>
        <v>0</v>
      </c>
      <c r="AA47" s="52">
        <f t="shared" si="6"/>
        <v>0</v>
      </c>
      <c r="AC47" s="52">
        <v>0.02</v>
      </c>
    </row>
    <row r="48" spans="1:29" s="200" customFormat="1" x14ac:dyDescent="0.15">
      <c r="A48" s="191"/>
      <c r="B48" s="192">
        <v>42</v>
      </c>
      <c r="C48" s="193" t="s">
        <v>129</v>
      </c>
      <c r="D48" s="5" t="s">
        <v>130</v>
      </c>
      <c r="E48" s="194" t="s">
        <v>131</v>
      </c>
      <c r="F48" s="195"/>
      <c r="G48" s="196"/>
      <c r="H48" s="97"/>
      <c r="I48" s="196"/>
      <c r="J48" s="196"/>
      <c r="K48" s="97"/>
      <c r="L48" s="196"/>
      <c r="M48" s="196"/>
      <c r="N48" s="97"/>
      <c r="O48" s="196"/>
      <c r="P48" s="196"/>
      <c r="Q48" s="98"/>
      <c r="R48" s="197" t="str">
        <f t="shared" si="7"/>
        <v/>
      </c>
      <c r="S48" s="198" t="str">
        <f t="shared" si="0"/>
        <v/>
      </c>
      <c r="T48" s="199" t="str">
        <f t="shared" si="1"/>
        <v/>
      </c>
      <c r="V48" s="200" t="s">
        <v>132</v>
      </c>
      <c r="W48" s="200">
        <f t="shared" si="2"/>
        <v>0</v>
      </c>
      <c r="X48" s="200">
        <f t="shared" si="3"/>
        <v>12</v>
      </c>
      <c r="Y48" s="200">
        <f t="shared" si="4"/>
        <v>0</v>
      </c>
      <c r="Z48" s="200">
        <f t="shared" si="5"/>
        <v>0</v>
      </c>
      <c r="AA48" s="200">
        <f t="shared" si="6"/>
        <v>0</v>
      </c>
      <c r="AC48" s="200">
        <v>9.9999999999999995E-7</v>
      </c>
    </row>
    <row r="49" spans="1:29" x14ac:dyDescent="0.15">
      <c r="A49" s="82"/>
      <c r="B49" s="93">
        <v>43</v>
      </c>
      <c r="C49" s="94" t="s">
        <v>133</v>
      </c>
      <c r="D49" s="2" t="s">
        <v>130</v>
      </c>
      <c r="E49" s="95" t="s">
        <v>131</v>
      </c>
      <c r="F49" s="110"/>
      <c r="G49" s="111"/>
      <c r="H49" s="111"/>
      <c r="I49" s="111"/>
      <c r="J49" s="111"/>
      <c r="K49" s="97"/>
      <c r="L49" s="111"/>
      <c r="M49" s="111"/>
      <c r="N49" s="111"/>
      <c r="O49" s="111"/>
      <c r="P49" s="111"/>
      <c r="Q49" s="112"/>
      <c r="R49" s="113" t="str">
        <f t="shared" si="7"/>
        <v/>
      </c>
      <c r="S49" s="201" t="str">
        <f t="shared" si="0"/>
        <v/>
      </c>
      <c r="T49" s="115" t="str">
        <f>IF(R108&gt;AC49,R108,V49)</f>
        <v/>
      </c>
      <c r="V49" s="52" t="s">
        <v>132</v>
      </c>
      <c r="W49" s="52">
        <f t="shared" si="2"/>
        <v>0</v>
      </c>
      <c r="X49" s="52">
        <f t="shared" si="3"/>
        <v>12</v>
      </c>
      <c r="Y49" s="52">
        <f t="shared" si="4"/>
        <v>0</v>
      </c>
      <c r="Z49" s="52">
        <f t="shared" si="5"/>
        <v>0</v>
      </c>
      <c r="AA49" s="52">
        <f t="shared" si="6"/>
        <v>0</v>
      </c>
      <c r="AC49" s="52">
        <v>9.9999999999999995E-7</v>
      </c>
    </row>
    <row r="50" spans="1:29" x14ac:dyDescent="0.15">
      <c r="A50" s="82"/>
      <c r="B50" s="93">
        <v>44</v>
      </c>
      <c r="C50" s="102" t="s">
        <v>134</v>
      </c>
      <c r="D50" s="3" t="s">
        <v>76</v>
      </c>
      <c r="E50" s="103" t="s">
        <v>71</v>
      </c>
      <c r="F50" s="116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8"/>
      <c r="R50" s="119" t="str">
        <f t="shared" si="7"/>
        <v/>
      </c>
      <c r="S50" s="120" t="str">
        <f t="shared" si="0"/>
        <v/>
      </c>
      <c r="T50" s="121" t="str">
        <f t="shared" si="1"/>
        <v/>
      </c>
      <c r="V50" s="52" t="s">
        <v>72</v>
      </c>
      <c r="W50" s="52">
        <f t="shared" si="2"/>
        <v>0</v>
      </c>
      <c r="X50" s="52">
        <f t="shared" si="3"/>
        <v>12</v>
      </c>
      <c r="Y50" s="52">
        <f t="shared" si="4"/>
        <v>0</v>
      </c>
      <c r="Z50" s="52">
        <f t="shared" si="5"/>
        <v>0</v>
      </c>
      <c r="AA50" s="52">
        <f t="shared" si="6"/>
        <v>0</v>
      </c>
      <c r="AC50" s="52">
        <v>5.0000000000000001E-3</v>
      </c>
    </row>
    <row r="51" spans="1:29" x14ac:dyDescent="0.15">
      <c r="A51" s="82"/>
      <c r="B51" s="93">
        <v>45</v>
      </c>
      <c r="C51" s="94" t="s">
        <v>135</v>
      </c>
      <c r="D51" s="2" t="s">
        <v>136</v>
      </c>
      <c r="E51" s="95" t="s">
        <v>137</v>
      </c>
      <c r="F51" s="104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6"/>
      <c r="R51" s="107" t="str">
        <f t="shared" si="7"/>
        <v/>
      </c>
      <c r="S51" s="108" t="str">
        <f t="shared" si="0"/>
        <v/>
      </c>
      <c r="T51" s="109" t="str">
        <f t="shared" si="1"/>
        <v/>
      </c>
      <c r="V51" s="52" t="s">
        <v>138</v>
      </c>
      <c r="W51" s="52">
        <f t="shared" si="2"/>
        <v>0</v>
      </c>
      <c r="X51" s="52">
        <f t="shared" si="3"/>
        <v>12</v>
      </c>
      <c r="Y51" s="52">
        <f t="shared" si="4"/>
        <v>0</v>
      </c>
      <c r="Z51" s="52">
        <f t="shared" si="5"/>
        <v>0</v>
      </c>
      <c r="AA51" s="52">
        <f t="shared" si="6"/>
        <v>0</v>
      </c>
      <c r="AC51" s="52">
        <v>5.0000000000000001E-4</v>
      </c>
    </row>
    <row r="52" spans="1:29" x14ac:dyDescent="0.15">
      <c r="A52" s="82"/>
      <c r="B52" s="93">
        <v>46</v>
      </c>
      <c r="C52" s="102" t="s">
        <v>139</v>
      </c>
      <c r="D52" s="3" t="s">
        <v>140</v>
      </c>
      <c r="E52" s="103" t="s">
        <v>141</v>
      </c>
      <c r="F52" s="96">
        <v>0.4</v>
      </c>
      <c r="G52" s="97">
        <v>0.4</v>
      </c>
      <c r="H52" s="97">
        <v>0.5</v>
      </c>
      <c r="I52" s="97">
        <v>0.4</v>
      </c>
      <c r="J52" s="97">
        <v>0.5</v>
      </c>
      <c r="K52" s="97">
        <v>0.4</v>
      </c>
      <c r="L52" s="97">
        <v>0.4</v>
      </c>
      <c r="M52" s="97">
        <v>0.4</v>
      </c>
      <c r="N52" s="97" t="s">
        <v>142</v>
      </c>
      <c r="O52" s="130">
        <v>0.4</v>
      </c>
      <c r="P52" s="130">
        <v>0.4</v>
      </c>
      <c r="Q52" s="98">
        <v>0.4</v>
      </c>
      <c r="R52" s="132" t="str">
        <f t="shared" si="7"/>
        <v>0.3未満</v>
      </c>
      <c r="S52" s="133">
        <f t="shared" si="0"/>
        <v>0.5</v>
      </c>
      <c r="T52" s="134">
        <f t="shared" si="1"/>
        <v>0.40833333333333338</v>
      </c>
      <c r="V52" s="52" t="s">
        <v>142</v>
      </c>
      <c r="W52" s="52">
        <f t="shared" si="2"/>
        <v>1</v>
      </c>
      <c r="X52" s="52">
        <f t="shared" si="3"/>
        <v>0</v>
      </c>
      <c r="Y52" s="52">
        <f t="shared" si="4"/>
        <v>11</v>
      </c>
      <c r="Z52" s="52">
        <f t="shared" si="5"/>
        <v>0.4</v>
      </c>
      <c r="AA52" s="52">
        <f t="shared" si="6"/>
        <v>0.5</v>
      </c>
      <c r="AC52" s="52">
        <v>0.3</v>
      </c>
    </row>
    <row r="53" spans="1:29" x14ac:dyDescent="0.15">
      <c r="A53" s="82"/>
      <c r="B53" s="93">
        <v>47</v>
      </c>
      <c r="C53" s="94" t="s">
        <v>143</v>
      </c>
      <c r="D53" s="2" t="s">
        <v>144</v>
      </c>
      <c r="E53" s="95" t="s">
        <v>145</v>
      </c>
      <c r="F53" s="96">
        <v>7.43</v>
      </c>
      <c r="G53" s="97">
        <v>7.32</v>
      </c>
      <c r="H53" s="124">
        <v>7.25</v>
      </c>
      <c r="I53" s="97">
        <v>7.29</v>
      </c>
      <c r="J53" s="124">
        <v>7.1</v>
      </c>
      <c r="K53" s="124">
        <v>7.29</v>
      </c>
      <c r="L53" s="97">
        <v>7.35</v>
      </c>
      <c r="M53" s="97">
        <v>7.29</v>
      </c>
      <c r="N53" s="97">
        <v>7.39</v>
      </c>
      <c r="O53" s="97">
        <v>7.26</v>
      </c>
      <c r="P53" s="124">
        <v>7.2</v>
      </c>
      <c r="Q53" s="98">
        <v>7.39</v>
      </c>
      <c r="R53" s="126">
        <f t="shared" si="7"/>
        <v>7.1</v>
      </c>
      <c r="S53" s="127">
        <f t="shared" si="0"/>
        <v>7.43</v>
      </c>
      <c r="T53" s="128">
        <f t="shared" si="1"/>
        <v>7.2966666666666669</v>
      </c>
      <c r="W53" s="52">
        <f t="shared" si="2"/>
        <v>0</v>
      </c>
      <c r="X53" s="52">
        <f t="shared" si="3"/>
        <v>0</v>
      </c>
      <c r="Y53" s="52">
        <f t="shared" si="4"/>
        <v>12</v>
      </c>
      <c r="Z53" s="52">
        <f t="shared" si="5"/>
        <v>7.1</v>
      </c>
      <c r="AA53" s="52">
        <f t="shared" si="6"/>
        <v>7.43</v>
      </c>
    </row>
    <row r="54" spans="1:29" x14ac:dyDescent="0.15">
      <c r="A54" s="82"/>
      <c r="B54" s="93">
        <v>48</v>
      </c>
      <c r="C54" s="102" t="s">
        <v>146</v>
      </c>
      <c r="D54" s="3" t="s">
        <v>147</v>
      </c>
      <c r="E54" s="103" t="s">
        <v>145</v>
      </c>
      <c r="F54" s="96" t="s">
        <v>245</v>
      </c>
      <c r="G54" s="97" t="s">
        <v>245</v>
      </c>
      <c r="H54" s="97" t="s">
        <v>245</v>
      </c>
      <c r="I54" s="97" t="s">
        <v>245</v>
      </c>
      <c r="J54" s="97" t="s">
        <v>245</v>
      </c>
      <c r="K54" s="97" t="s">
        <v>245</v>
      </c>
      <c r="L54" s="97" t="s">
        <v>245</v>
      </c>
      <c r="M54" s="97" t="s">
        <v>245</v>
      </c>
      <c r="N54" s="97" t="s">
        <v>245</v>
      </c>
      <c r="O54" s="97" t="s">
        <v>245</v>
      </c>
      <c r="P54" s="97" t="s">
        <v>245</v>
      </c>
      <c r="Q54" s="98" t="s">
        <v>245</v>
      </c>
      <c r="R54" s="99"/>
      <c r="S54" s="100"/>
      <c r="T54" s="101"/>
      <c r="W54" s="52">
        <f t="shared" si="2"/>
        <v>0</v>
      </c>
      <c r="X54" s="52">
        <f t="shared" si="3"/>
        <v>0</v>
      </c>
      <c r="Y54" s="52">
        <f t="shared" si="4"/>
        <v>12</v>
      </c>
      <c r="Z54" s="52">
        <f t="shared" si="5"/>
        <v>0</v>
      </c>
      <c r="AA54" s="52">
        <f t="shared" si="6"/>
        <v>0</v>
      </c>
    </row>
    <row r="55" spans="1:29" x14ac:dyDescent="0.15">
      <c r="A55" s="82"/>
      <c r="B55" s="93">
        <v>49</v>
      </c>
      <c r="C55" s="94" t="s">
        <v>148</v>
      </c>
      <c r="D55" s="2" t="s">
        <v>147</v>
      </c>
      <c r="E55" s="95" t="s">
        <v>145</v>
      </c>
      <c r="F55" s="96" t="s">
        <v>245</v>
      </c>
      <c r="G55" s="97" t="s">
        <v>245</v>
      </c>
      <c r="H55" s="97" t="s">
        <v>245</v>
      </c>
      <c r="I55" s="97" t="s">
        <v>245</v>
      </c>
      <c r="J55" s="97" t="s">
        <v>245</v>
      </c>
      <c r="K55" s="97" t="s">
        <v>245</v>
      </c>
      <c r="L55" s="97" t="s">
        <v>245</v>
      </c>
      <c r="M55" s="97" t="s">
        <v>245</v>
      </c>
      <c r="N55" s="97" t="s">
        <v>245</v>
      </c>
      <c r="O55" s="97" t="s">
        <v>245</v>
      </c>
      <c r="P55" s="97" t="s">
        <v>245</v>
      </c>
      <c r="Q55" s="98" t="s">
        <v>245</v>
      </c>
      <c r="R55" s="99"/>
      <c r="S55" s="100"/>
      <c r="T55" s="101"/>
      <c r="W55" s="52">
        <f t="shared" si="2"/>
        <v>0</v>
      </c>
      <c r="X55" s="52">
        <f t="shared" si="3"/>
        <v>0</v>
      </c>
      <c r="Y55" s="52">
        <f t="shared" si="4"/>
        <v>12</v>
      </c>
      <c r="Z55" s="52">
        <f t="shared" si="5"/>
        <v>0</v>
      </c>
      <c r="AA55" s="52">
        <f t="shared" si="6"/>
        <v>0</v>
      </c>
    </row>
    <row r="56" spans="1:29" x14ac:dyDescent="0.15">
      <c r="A56" s="82"/>
      <c r="B56" s="93">
        <v>50</v>
      </c>
      <c r="C56" s="102" t="s">
        <v>149</v>
      </c>
      <c r="D56" s="3" t="s">
        <v>150</v>
      </c>
      <c r="E56" s="103" t="s">
        <v>151</v>
      </c>
      <c r="F56" s="129" t="s">
        <v>124</v>
      </c>
      <c r="G56" s="130" t="s">
        <v>124</v>
      </c>
      <c r="H56" s="130" t="s">
        <v>124</v>
      </c>
      <c r="I56" s="130" t="s">
        <v>124</v>
      </c>
      <c r="J56" s="130" t="s">
        <v>124</v>
      </c>
      <c r="K56" s="130" t="s">
        <v>124</v>
      </c>
      <c r="L56" s="130" t="s">
        <v>124</v>
      </c>
      <c r="M56" s="130" t="s">
        <v>124</v>
      </c>
      <c r="N56" s="130" t="s">
        <v>124</v>
      </c>
      <c r="O56" s="130" t="s">
        <v>124</v>
      </c>
      <c r="P56" s="130" t="s">
        <v>124</v>
      </c>
      <c r="Q56" s="131" t="s">
        <v>124</v>
      </c>
      <c r="R56" s="132" t="str">
        <f t="shared" si="7"/>
        <v>1未満</v>
      </c>
      <c r="S56" s="133" t="str">
        <f t="shared" si="0"/>
        <v>1未満</v>
      </c>
      <c r="T56" s="134" t="str">
        <f t="shared" si="1"/>
        <v>1未満</v>
      </c>
      <c r="V56" s="52" t="s">
        <v>174</v>
      </c>
      <c r="W56" s="52">
        <f t="shared" si="2"/>
        <v>12</v>
      </c>
      <c r="X56" s="52">
        <f t="shared" si="3"/>
        <v>0</v>
      </c>
      <c r="Y56" s="52">
        <f t="shared" si="4"/>
        <v>0</v>
      </c>
      <c r="Z56" s="52">
        <f t="shared" si="5"/>
        <v>0</v>
      </c>
      <c r="AA56" s="52">
        <f t="shared" si="6"/>
        <v>0</v>
      </c>
      <c r="AC56" s="52">
        <v>1</v>
      </c>
    </row>
    <row r="57" spans="1:29" ht="14.25" thickBot="1" x14ac:dyDescent="0.2">
      <c r="A57" s="82"/>
      <c r="B57" s="141">
        <v>51</v>
      </c>
      <c r="C57" s="142" t="s">
        <v>153</v>
      </c>
      <c r="D57" s="4" t="s">
        <v>154</v>
      </c>
      <c r="E57" s="143" t="s">
        <v>155</v>
      </c>
      <c r="F57" s="190" t="s">
        <v>64</v>
      </c>
      <c r="G57" s="144" t="s">
        <v>64</v>
      </c>
      <c r="H57" s="144" t="s">
        <v>64</v>
      </c>
      <c r="I57" s="144" t="s">
        <v>64</v>
      </c>
      <c r="J57" s="144" t="s">
        <v>64</v>
      </c>
      <c r="K57" s="144" t="s">
        <v>64</v>
      </c>
      <c r="L57" s="145" t="s">
        <v>64</v>
      </c>
      <c r="M57" s="144" t="s">
        <v>64</v>
      </c>
      <c r="N57" s="144" t="s">
        <v>64</v>
      </c>
      <c r="O57" s="144" t="s">
        <v>64</v>
      </c>
      <c r="P57" s="144" t="s">
        <v>64</v>
      </c>
      <c r="Q57" s="146" t="s">
        <v>64</v>
      </c>
      <c r="R57" s="147" t="str">
        <f t="shared" si="7"/>
        <v>0.1未満</v>
      </c>
      <c r="S57" s="148" t="str">
        <f t="shared" si="0"/>
        <v>0.1未満</v>
      </c>
      <c r="T57" s="149" t="str">
        <f t="shared" si="1"/>
        <v>0.1未満</v>
      </c>
      <c r="V57" s="52" t="s">
        <v>175</v>
      </c>
      <c r="W57" s="52">
        <f t="shared" si="2"/>
        <v>12</v>
      </c>
      <c r="X57" s="52">
        <f t="shared" si="3"/>
        <v>0</v>
      </c>
      <c r="Y57" s="52">
        <f t="shared" si="4"/>
        <v>0</v>
      </c>
      <c r="Z57" s="52">
        <f t="shared" si="5"/>
        <v>0</v>
      </c>
      <c r="AA57" s="52">
        <f t="shared" si="6"/>
        <v>0</v>
      </c>
      <c r="AC57" s="52">
        <v>0.1</v>
      </c>
    </row>
    <row r="58" spans="1:29" ht="14.25" thickBot="1" x14ac:dyDescent="0.2">
      <c r="A58" s="82"/>
      <c r="B58" s="150"/>
      <c r="C58" s="142" t="s">
        <v>157</v>
      </c>
      <c r="D58" s="4" t="s">
        <v>62</v>
      </c>
      <c r="E58" s="143" t="s">
        <v>176</v>
      </c>
      <c r="F58" s="151">
        <v>0.4</v>
      </c>
      <c r="G58" s="152">
        <v>0.4</v>
      </c>
      <c r="H58" s="152">
        <v>0.4</v>
      </c>
      <c r="I58" s="152">
        <v>0.6</v>
      </c>
      <c r="J58" s="152">
        <v>0.5</v>
      </c>
      <c r="K58" s="152">
        <v>0.4</v>
      </c>
      <c r="L58" s="153">
        <v>0.4</v>
      </c>
      <c r="M58" s="152">
        <v>0.4</v>
      </c>
      <c r="N58" s="152">
        <v>0.5</v>
      </c>
      <c r="O58" s="152">
        <v>0.3</v>
      </c>
      <c r="P58" s="152">
        <v>0.3</v>
      </c>
      <c r="Q58" s="154">
        <v>0.3</v>
      </c>
      <c r="R58" s="155">
        <f t="shared" si="7"/>
        <v>0.3</v>
      </c>
      <c r="S58" s="156">
        <f t="shared" si="0"/>
        <v>0.6</v>
      </c>
      <c r="T58" s="157" t="str">
        <f t="shared" si="1"/>
        <v>1未満</v>
      </c>
      <c r="V58" s="52" t="s">
        <v>124</v>
      </c>
      <c r="W58" s="52">
        <f t="shared" si="2"/>
        <v>0</v>
      </c>
      <c r="X58" s="52">
        <f t="shared" si="3"/>
        <v>0</v>
      </c>
      <c r="Y58" s="52">
        <f t="shared" si="4"/>
        <v>12</v>
      </c>
      <c r="Z58" s="52">
        <f t="shared" si="5"/>
        <v>0.3</v>
      </c>
      <c r="AA58" s="52">
        <f t="shared" si="6"/>
        <v>0.6</v>
      </c>
      <c r="AC58" s="52">
        <v>1</v>
      </c>
    </row>
    <row r="60" spans="1:29" hidden="1" x14ac:dyDescent="0.15"/>
    <row r="61" spans="1:29" ht="13.5" hidden="1" customHeight="1" x14ac:dyDescent="0.15">
      <c r="B61" s="53" t="s">
        <v>0</v>
      </c>
      <c r="C61" s="54"/>
      <c r="D61" s="54" t="s">
        <v>1</v>
      </c>
      <c r="E61" s="54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58" t="s">
        <v>159</v>
      </c>
    </row>
    <row r="62" spans="1:29" ht="13.5" hidden="1" customHeight="1" x14ac:dyDescent="0.15">
      <c r="B62" s="159"/>
      <c r="C62" s="160"/>
      <c r="D62" s="160"/>
      <c r="E62" s="160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61"/>
      <c r="T62" s="189"/>
    </row>
    <row r="63" spans="1:29" ht="13.5" hidden="1" customHeight="1" x14ac:dyDescent="0.15">
      <c r="B63" s="159" t="s">
        <v>18</v>
      </c>
      <c r="C63" s="160"/>
      <c r="D63" s="61" t="s">
        <v>177</v>
      </c>
      <c r="E63" s="61" t="s">
        <v>177</v>
      </c>
      <c r="F63" s="64">
        <f>F4</f>
        <v>44671</v>
      </c>
      <c r="G63" s="64">
        <f t="shared" ref="G63:Q64" si="8">G4</f>
        <v>44699</v>
      </c>
      <c r="H63" s="64">
        <f t="shared" si="8"/>
        <v>44727</v>
      </c>
      <c r="I63" s="64">
        <f t="shared" si="8"/>
        <v>44756</v>
      </c>
      <c r="J63" s="64">
        <f t="shared" si="8"/>
        <v>44790</v>
      </c>
      <c r="K63" s="64">
        <f t="shared" si="8"/>
        <v>44825</v>
      </c>
      <c r="L63" s="64">
        <f t="shared" si="8"/>
        <v>44853</v>
      </c>
      <c r="M63" s="64">
        <f t="shared" si="8"/>
        <v>44881</v>
      </c>
      <c r="N63" s="64">
        <f t="shared" si="8"/>
        <v>44916</v>
      </c>
      <c r="O63" s="64">
        <f t="shared" si="8"/>
        <v>44944</v>
      </c>
      <c r="P63" s="64">
        <f t="shared" si="8"/>
        <v>44972</v>
      </c>
      <c r="Q63" s="64">
        <f t="shared" si="8"/>
        <v>44993</v>
      </c>
      <c r="R63" s="162"/>
    </row>
    <row r="64" spans="1:29" ht="13.5" hidden="1" customHeight="1" x14ac:dyDescent="0.15">
      <c r="B64" s="159" t="s">
        <v>20</v>
      </c>
      <c r="C64" s="160"/>
      <c r="D64" s="61" t="s">
        <v>161</v>
      </c>
      <c r="E64" s="61" t="s">
        <v>161</v>
      </c>
      <c r="F64" s="163">
        <f>F5</f>
        <v>16</v>
      </c>
      <c r="G64" s="163">
        <f t="shared" si="8"/>
        <v>18</v>
      </c>
      <c r="H64" s="163">
        <f t="shared" si="8"/>
        <v>20.5</v>
      </c>
      <c r="I64" s="163">
        <f t="shared" si="8"/>
        <v>26</v>
      </c>
      <c r="J64" s="163">
        <f t="shared" si="8"/>
        <v>28.5</v>
      </c>
      <c r="K64" s="163">
        <f t="shared" si="8"/>
        <v>26.5</v>
      </c>
      <c r="L64" s="163">
        <f t="shared" si="8"/>
        <v>20.5</v>
      </c>
      <c r="M64" s="163">
        <f t="shared" si="8"/>
        <v>18.5</v>
      </c>
      <c r="N64" s="163">
        <f t="shared" si="8"/>
        <v>11.5</v>
      </c>
      <c r="O64" s="163">
        <f t="shared" si="8"/>
        <v>10</v>
      </c>
      <c r="P64" s="163">
        <f t="shared" si="8"/>
        <v>9</v>
      </c>
      <c r="Q64" s="163">
        <f t="shared" si="8"/>
        <v>10.5</v>
      </c>
      <c r="R64" s="162">
        <f>IF(AND(F64="",G64="",H64="",I64="",J64="",K64="",L64="",M64="",N64="",O64="",P64="",Q64=""),"",AVERAGE(F64:Q64))</f>
        <v>17.958333333333332</v>
      </c>
    </row>
    <row r="65" spans="2:20" ht="13.5" hidden="1" customHeight="1" x14ac:dyDescent="0.15">
      <c r="B65" s="159" t="s">
        <v>21</v>
      </c>
      <c r="C65" s="160"/>
      <c r="D65" s="61" t="s">
        <v>160</v>
      </c>
      <c r="E65" s="61" t="s">
        <v>160</v>
      </c>
      <c r="F65" s="163">
        <f t="shared" ref="F65:Q65" si="9">F6</f>
        <v>20</v>
      </c>
      <c r="G65" s="163">
        <f t="shared" si="9"/>
        <v>20</v>
      </c>
      <c r="H65" s="163">
        <f t="shared" si="9"/>
        <v>20</v>
      </c>
      <c r="I65" s="163">
        <f t="shared" si="9"/>
        <v>24</v>
      </c>
      <c r="J65" s="163">
        <f t="shared" si="9"/>
        <v>26</v>
      </c>
      <c r="K65" s="163">
        <f t="shared" si="9"/>
        <v>22</v>
      </c>
      <c r="L65" s="163">
        <f t="shared" si="9"/>
        <v>20</v>
      </c>
      <c r="M65" s="163">
        <f t="shared" si="9"/>
        <v>13</v>
      </c>
      <c r="N65" s="163">
        <f t="shared" si="9"/>
        <v>7.5</v>
      </c>
      <c r="O65" s="163">
        <f t="shared" si="9"/>
        <v>6.5</v>
      </c>
      <c r="P65" s="163">
        <f t="shared" si="9"/>
        <v>4</v>
      </c>
      <c r="Q65" s="163">
        <f t="shared" si="9"/>
        <v>11</v>
      </c>
      <c r="R65" s="162">
        <f>IF(AND(F65="",G65="",H65="",I65="",J65="",K65="",L65="",M65="",N65="",O65="",P65="",Q65=""),"",AVERAGE(F65:Q65))</f>
        <v>16.166666666666668</v>
      </c>
    </row>
    <row r="66" spans="2:20" ht="13.5" hidden="1" customHeight="1" x14ac:dyDescent="0.15">
      <c r="B66" s="93">
        <v>1</v>
      </c>
      <c r="C66" s="94" t="s">
        <v>22</v>
      </c>
      <c r="D66" s="2" t="s">
        <v>23</v>
      </c>
      <c r="E66" s="164" t="s">
        <v>24</v>
      </c>
      <c r="F66" s="165">
        <f t="shared" ref="F66:Q81" si="10">IF(F7="","",IF(F7=$V7,$AC7,F7))</f>
        <v>0</v>
      </c>
      <c r="G66" s="165">
        <f t="shared" si="10"/>
        <v>0</v>
      </c>
      <c r="H66" s="165">
        <f t="shared" si="10"/>
        <v>0</v>
      </c>
      <c r="I66" s="165">
        <f t="shared" si="10"/>
        <v>0</v>
      </c>
      <c r="J66" s="165">
        <f t="shared" si="10"/>
        <v>0</v>
      </c>
      <c r="K66" s="165">
        <f t="shared" si="10"/>
        <v>0</v>
      </c>
      <c r="L66" s="165">
        <f t="shared" si="10"/>
        <v>0</v>
      </c>
      <c r="M66" s="165">
        <f t="shared" si="10"/>
        <v>0</v>
      </c>
      <c r="N66" s="165">
        <f t="shared" si="10"/>
        <v>0</v>
      </c>
      <c r="O66" s="165">
        <f t="shared" si="10"/>
        <v>0</v>
      </c>
      <c r="P66" s="165">
        <f t="shared" si="10"/>
        <v>0</v>
      </c>
      <c r="Q66" s="165">
        <f t="shared" si="10"/>
        <v>0</v>
      </c>
      <c r="R66" s="162">
        <f>IF(AND(F66="",G66="",H66="",I66="",J66="",K66="",L66="",M66="",N66="",O66="",P66="",Q66=""),"",AVERAGE(F66:Q66))</f>
        <v>0</v>
      </c>
    </row>
    <row r="67" spans="2:20" ht="13.5" hidden="1" customHeight="1" x14ac:dyDescent="0.15">
      <c r="B67" s="93">
        <v>2</v>
      </c>
      <c r="C67" s="94" t="s">
        <v>25</v>
      </c>
      <c r="D67" s="2" t="s">
        <v>26</v>
      </c>
      <c r="E67" s="164" t="s">
        <v>27</v>
      </c>
      <c r="F67" s="165" t="str">
        <f t="shared" si="10"/>
        <v>不検出</v>
      </c>
      <c r="G67" s="165" t="str">
        <f t="shared" si="10"/>
        <v>不検出</v>
      </c>
      <c r="H67" s="165" t="str">
        <f t="shared" si="10"/>
        <v>不検出</v>
      </c>
      <c r="I67" s="165" t="str">
        <f t="shared" si="10"/>
        <v>不検出</v>
      </c>
      <c r="J67" s="165" t="str">
        <f t="shared" si="10"/>
        <v>不検出</v>
      </c>
      <c r="K67" s="165" t="str">
        <f t="shared" si="10"/>
        <v>不検出</v>
      </c>
      <c r="L67" s="165" t="str">
        <f t="shared" si="10"/>
        <v>不検出</v>
      </c>
      <c r="M67" s="165" t="str">
        <f t="shared" si="10"/>
        <v>不検出</v>
      </c>
      <c r="N67" s="165" t="str">
        <f t="shared" si="10"/>
        <v>不検出</v>
      </c>
      <c r="O67" s="165" t="str">
        <f t="shared" si="10"/>
        <v>不検出</v>
      </c>
      <c r="P67" s="165" t="str">
        <f t="shared" si="10"/>
        <v>不検出</v>
      </c>
      <c r="Q67" s="165" t="str">
        <f t="shared" si="10"/>
        <v>不検出</v>
      </c>
      <c r="R67" s="162"/>
    </row>
    <row r="68" spans="2:20" ht="13.5" hidden="1" customHeight="1" x14ac:dyDescent="0.15">
      <c r="B68" s="93">
        <v>3</v>
      </c>
      <c r="C68" s="94" t="s">
        <v>29</v>
      </c>
      <c r="D68" s="2" t="s">
        <v>30</v>
      </c>
      <c r="E68" s="164" t="s">
        <v>31</v>
      </c>
      <c r="F68" s="165" t="str">
        <f t="shared" si="10"/>
        <v/>
      </c>
      <c r="G68" s="165" t="str">
        <f t="shared" si="10"/>
        <v/>
      </c>
      <c r="H68" s="165" t="str">
        <f t="shared" si="10"/>
        <v/>
      </c>
      <c r="I68" s="165" t="str">
        <f t="shared" si="10"/>
        <v/>
      </c>
      <c r="J68" s="165" t="str">
        <f t="shared" si="10"/>
        <v/>
      </c>
      <c r="K68" s="165" t="str">
        <f t="shared" si="10"/>
        <v/>
      </c>
      <c r="L68" s="165" t="str">
        <f t="shared" si="10"/>
        <v/>
      </c>
      <c r="M68" s="165" t="str">
        <f t="shared" si="10"/>
        <v/>
      </c>
      <c r="N68" s="165" t="str">
        <f t="shared" si="10"/>
        <v/>
      </c>
      <c r="O68" s="165" t="str">
        <f t="shared" si="10"/>
        <v/>
      </c>
      <c r="P68" s="165" t="str">
        <f t="shared" si="10"/>
        <v/>
      </c>
      <c r="Q68" s="165" t="str">
        <f t="shared" si="10"/>
        <v/>
      </c>
      <c r="R68" s="162" t="str">
        <f t="shared" ref="R68:R112" si="11">IF(AND(F68="",G68="",H68="",I68="",J68="",K68="",L68="",M68="",N68="",O68="",P68="",Q68=""),"",AVERAGE(F68:Q68))</f>
        <v/>
      </c>
    </row>
    <row r="69" spans="2:20" ht="13.5" hidden="1" customHeight="1" x14ac:dyDescent="0.15">
      <c r="B69" s="93">
        <v>4</v>
      </c>
      <c r="C69" s="94" t="s">
        <v>33</v>
      </c>
      <c r="D69" s="2" t="s">
        <v>34</v>
      </c>
      <c r="E69" s="164" t="s">
        <v>35</v>
      </c>
      <c r="F69" s="165" t="str">
        <f t="shared" si="10"/>
        <v/>
      </c>
      <c r="G69" s="165" t="str">
        <f t="shared" si="10"/>
        <v/>
      </c>
      <c r="H69" s="165" t="str">
        <f t="shared" si="10"/>
        <v/>
      </c>
      <c r="I69" s="165" t="str">
        <f t="shared" si="10"/>
        <v/>
      </c>
      <c r="J69" s="165" t="str">
        <f t="shared" si="10"/>
        <v/>
      </c>
      <c r="K69" s="165" t="str">
        <f t="shared" si="10"/>
        <v/>
      </c>
      <c r="L69" s="165" t="str">
        <f t="shared" si="10"/>
        <v/>
      </c>
      <c r="M69" s="165" t="str">
        <f t="shared" si="10"/>
        <v/>
      </c>
      <c r="N69" s="165" t="str">
        <f t="shared" si="10"/>
        <v/>
      </c>
      <c r="O69" s="165" t="str">
        <f t="shared" si="10"/>
        <v/>
      </c>
      <c r="P69" s="165" t="str">
        <f t="shared" si="10"/>
        <v/>
      </c>
      <c r="Q69" s="165" t="str">
        <f t="shared" si="10"/>
        <v/>
      </c>
      <c r="R69" s="162" t="str">
        <f t="shared" si="11"/>
        <v/>
      </c>
    </row>
    <row r="70" spans="2:20" ht="13.5" hidden="1" customHeight="1" x14ac:dyDescent="0.15">
      <c r="B70" s="93">
        <v>5</v>
      </c>
      <c r="C70" s="94" t="s">
        <v>37</v>
      </c>
      <c r="D70" s="2" t="s">
        <v>38</v>
      </c>
      <c r="E70" s="164" t="s">
        <v>39</v>
      </c>
      <c r="F70" s="165" t="str">
        <f t="shared" si="10"/>
        <v/>
      </c>
      <c r="G70" s="165" t="str">
        <f t="shared" si="10"/>
        <v/>
      </c>
      <c r="H70" s="165" t="str">
        <f t="shared" si="10"/>
        <v/>
      </c>
      <c r="I70" s="165" t="str">
        <f t="shared" si="10"/>
        <v/>
      </c>
      <c r="J70" s="165" t="str">
        <f t="shared" si="10"/>
        <v/>
      </c>
      <c r="K70" s="165" t="str">
        <f t="shared" si="10"/>
        <v/>
      </c>
      <c r="L70" s="165" t="str">
        <f t="shared" si="10"/>
        <v/>
      </c>
      <c r="M70" s="165" t="str">
        <f t="shared" si="10"/>
        <v/>
      </c>
      <c r="N70" s="165" t="str">
        <f t="shared" si="10"/>
        <v/>
      </c>
      <c r="O70" s="165" t="str">
        <f t="shared" si="10"/>
        <v/>
      </c>
      <c r="P70" s="165" t="str">
        <f t="shared" si="10"/>
        <v/>
      </c>
      <c r="Q70" s="165" t="str">
        <f t="shared" si="10"/>
        <v/>
      </c>
      <c r="R70" s="162" t="str">
        <f t="shared" si="11"/>
        <v/>
      </c>
      <c r="T70" s="52">
        <v>0.42666666666666669</v>
      </c>
    </row>
    <row r="71" spans="2:20" ht="13.5" hidden="1" customHeight="1" x14ac:dyDescent="0.15">
      <c r="B71" s="93">
        <v>6</v>
      </c>
      <c r="C71" s="94" t="s">
        <v>41</v>
      </c>
      <c r="D71" s="2" t="s">
        <v>38</v>
      </c>
      <c r="E71" s="164" t="s">
        <v>39</v>
      </c>
      <c r="F71" s="165" t="str">
        <f t="shared" si="10"/>
        <v/>
      </c>
      <c r="G71" s="165" t="str">
        <f t="shared" si="10"/>
        <v/>
      </c>
      <c r="H71" s="165" t="str">
        <f t="shared" si="10"/>
        <v/>
      </c>
      <c r="I71" s="165" t="str">
        <f t="shared" si="10"/>
        <v/>
      </c>
      <c r="J71" s="165" t="str">
        <f t="shared" si="10"/>
        <v/>
      </c>
      <c r="K71" s="165" t="str">
        <f t="shared" si="10"/>
        <v/>
      </c>
      <c r="L71" s="165" t="str">
        <f t="shared" si="10"/>
        <v/>
      </c>
      <c r="M71" s="165" t="str">
        <f t="shared" si="10"/>
        <v/>
      </c>
      <c r="N71" s="165" t="str">
        <f t="shared" si="10"/>
        <v/>
      </c>
      <c r="O71" s="165" t="str">
        <f t="shared" si="10"/>
        <v/>
      </c>
      <c r="P71" s="165" t="str">
        <f t="shared" si="10"/>
        <v/>
      </c>
      <c r="Q71" s="165" t="str">
        <f t="shared" si="10"/>
        <v/>
      </c>
      <c r="R71" s="162" t="str">
        <f t="shared" si="11"/>
        <v/>
      </c>
      <c r="T71" s="52">
        <v>0.06</v>
      </c>
    </row>
    <row r="72" spans="2:20" ht="13.5" hidden="1" customHeight="1" x14ac:dyDescent="0.15">
      <c r="B72" s="93">
        <v>7</v>
      </c>
      <c r="C72" s="94" t="s">
        <v>42</v>
      </c>
      <c r="D72" s="2" t="s">
        <v>38</v>
      </c>
      <c r="E72" s="164" t="s">
        <v>39</v>
      </c>
      <c r="F72" s="165" t="str">
        <f t="shared" si="10"/>
        <v/>
      </c>
      <c r="G72" s="165" t="str">
        <f t="shared" si="10"/>
        <v/>
      </c>
      <c r="H72" s="165" t="str">
        <f t="shared" si="10"/>
        <v/>
      </c>
      <c r="I72" s="165" t="str">
        <f t="shared" si="10"/>
        <v/>
      </c>
      <c r="J72" s="165" t="str">
        <f t="shared" si="10"/>
        <v/>
      </c>
      <c r="K72" s="165" t="str">
        <f t="shared" si="10"/>
        <v/>
      </c>
      <c r="L72" s="165" t="str">
        <f t="shared" si="10"/>
        <v/>
      </c>
      <c r="M72" s="165" t="str">
        <f t="shared" si="10"/>
        <v/>
      </c>
      <c r="N72" s="165" t="str">
        <f t="shared" si="10"/>
        <v/>
      </c>
      <c r="O72" s="165" t="str">
        <f t="shared" si="10"/>
        <v/>
      </c>
      <c r="P72" s="165" t="str">
        <f t="shared" si="10"/>
        <v/>
      </c>
      <c r="Q72" s="165" t="str">
        <f t="shared" si="10"/>
        <v/>
      </c>
      <c r="R72" s="162" t="str">
        <f t="shared" si="11"/>
        <v/>
      </c>
    </row>
    <row r="73" spans="2:20" ht="13.5" hidden="1" customHeight="1" x14ac:dyDescent="0.15">
      <c r="B73" s="93">
        <v>8</v>
      </c>
      <c r="C73" s="94" t="s">
        <v>43</v>
      </c>
      <c r="D73" s="2" t="s">
        <v>70</v>
      </c>
      <c r="E73" s="164" t="s">
        <v>71</v>
      </c>
      <c r="F73" s="165" t="str">
        <f t="shared" si="10"/>
        <v/>
      </c>
      <c r="G73" s="165" t="str">
        <f t="shared" si="10"/>
        <v/>
      </c>
      <c r="H73" s="165" t="str">
        <f t="shared" si="10"/>
        <v/>
      </c>
      <c r="I73" s="165" t="str">
        <f t="shared" si="10"/>
        <v/>
      </c>
      <c r="J73" s="165" t="str">
        <f t="shared" si="10"/>
        <v/>
      </c>
      <c r="K73" s="165" t="str">
        <f t="shared" si="10"/>
        <v/>
      </c>
      <c r="L73" s="165" t="str">
        <f t="shared" si="10"/>
        <v/>
      </c>
      <c r="M73" s="165" t="str">
        <f t="shared" si="10"/>
        <v/>
      </c>
      <c r="N73" s="165" t="str">
        <f t="shared" si="10"/>
        <v/>
      </c>
      <c r="O73" s="165" t="str">
        <f t="shared" si="10"/>
        <v/>
      </c>
      <c r="P73" s="165" t="str">
        <f t="shared" si="10"/>
        <v/>
      </c>
      <c r="Q73" s="165" t="str">
        <f t="shared" si="10"/>
        <v/>
      </c>
      <c r="R73" s="162" t="str">
        <f t="shared" si="11"/>
        <v/>
      </c>
    </row>
    <row r="74" spans="2:20" ht="13.5" hidden="1" customHeight="1" x14ac:dyDescent="0.15">
      <c r="B74" s="93">
        <v>9</v>
      </c>
      <c r="C74" s="94" t="s">
        <v>48</v>
      </c>
      <c r="D74" s="2" t="s">
        <v>49</v>
      </c>
      <c r="E74" s="164" t="s">
        <v>50</v>
      </c>
      <c r="F74" s="165" t="str">
        <f t="shared" si="10"/>
        <v/>
      </c>
      <c r="G74" s="165" t="str">
        <f t="shared" si="10"/>
        <v/>
      </c>
      <c r="H74" s="165" t="str">
        <f t="shared" si="10"/>
        <v/>
      </c>
      <c r="I74" s="165" t="str">
        <f t="shared" si="10"/>
        <v/>
      </c>
      <c r="J74" s="165" t="str">
        <f t="shared" si="10"/>
        <v/>
      </c>
      <c r="K74" s="165" t="str">
        <f t="shared" si="10"/>
        <v/>
      </c>
      <c r="L74" s="165" t="str">
        <f t="shared" si="10"/>
        <v/>
      </c>
      <c r="M74" s="165" t="str">
        <f t="shared" si="10"/>
        <v/>
      </c>
      <c r="N74" s="165" t="str">
        <f t="shared" si="10"/>
        <v/>
      </c>
      <c r="O74" s="165" t="str">
        <f t="shared" si="10"/>
        <v/>
      </c>
      <c r="P74" s="165" t="str">
        <f t="shared" si="10"/>
        <v/>
      </c>
      <c r="Q74" s="165" t="str">
        <f t="shared" si="10"/>
        <v/>
      </c>
      <c r="R74" s="162" t="str">
        <f t="shared" si="11"/>
        <v/>
      </c>
    </row>
    <row r="75" spans="2:20" ht="13.5" hidden="1" customHeight="1" x14ac:dyDescent="0.15">
      <c r="B75" s="93">
        <v>10</v>
      </c>
      <c r="C75" s="94" t="s">
        <v>52</v>
      </c>
      <c r="D75" s="2" t="s">
        <v>38</v>
      </c>
      <c r="E75" s="164" t="s">
        <v>39</v>
      </c>
      <c r="F75" s="165" t="str">
        <f t="shared" si="10"/>
        <v/>
      </c>
      <c r="G75" s="165" t="str">
        <f t="shared" si="10"/>
        <v/>
      </c>
      <c r="H75" s="165" t="str">
        <f t="shared" si="10"/>
        <v/>
      </c>
      <c r="I75" s="165" t="str">
        <f t="shared" si="10"/>
        <v/>
      </c>
      <c r="J75" s="165" t="str">
        <f t="shared" si="10"/>
        <v/>
      </c>
      <c r="K75" s="165" t="str">
        <f t="shared" si="10"/>
        <v/>
      </c>
      <c r="L75" s="165" t="str">
        <f t="shared" si="10"/>
        <v/>
      </c>
      <c r="M75" s="165" t="str">
        <f t="shared" si="10"/>
        <v/>
      </c>
      <c r="N75" s="165" t="str">
        <f t="shared" si="10"/>
        <v/>
      </c>
      <c r="O75" s="165" t="str">
        <f t="shared" si="10"/>
        <v/>
      </c>
      <c r="P75" s="165" t="str">
        <f t="shared" si="10"/>
        <v/>
      </c>
      <c r="Q75" s="165" t="str">
        <f t="shared" si="10"/>
        <v/>
      </c>
      <c r="R75" s="162" t="str">
        <f t="shared" si="11"/>
        <v/>
      </c>
    </row>
    <row r="76" spans="2:20" ht="13.5" hidden="1" customHeight="1" x14ac:dyDescent="0.15">
      <c r="B76" s="93">
        <v>11</v>
      </c>
      <c r="C76" s="94" t="s">
        <v>53</v>
      </c>
      <c r="D76" s="2" t="s">
        <v>54</v>
      </c>
      <c r="E76" s="164" t="s">
        <v>55</v>
      </c>
      <c r="F76" s="165" t="str">
        <f t="shared" si="10"/>
        <v/>
      </c>
      <c r="G76" s="165" t="str">
        <f t="shared" si="10"/>
        <v/>
      </c>
      <c r="H76" s="165" t="str">
        <f t="shared" si="10"/>
        <v/>
      </c>
      <c r="I76" s="165" t="str">
        <f t="shared" si="10"/>
        <v/>
      </c>
      <c r="J76" s="165" t="str">
        <f t="shared" si="10"/>
        <v/>
      </c>
      <c r="K76" s="165" t="str">
        <f t="shared" si="10"/>
        <v/>
      </c>
      <c r="L76" s="165" t="str">
        <f t="shared" si="10"/>
        <v/>
      </c>
      <c r="M76" s="165" t="str">
        <f t="shared" si="10"/>
        <v/>
      </c>
      <c r="N76" s="165" t="str">
        <f t="shared" si="10"/>
        <v/>
      </c>
      <c r="O76" s="165" t="str">
        <f t="shared" si="10"/>
        <v/>
      </c>
      <c r="P76" s="165" t="str">
        <f t="shared" si="10"/>
        <v/>
      </c>
      <c r="Q76" s="165" t="str">
        <f t="shared" si="10"/>
        <v/>
      </c>
      <c r="R76" s="162" t="str">
        <f t="shared" si="11"/>
        <v/>
      </c>
    </row>
    <row r="77" spans="2:20" ht="13.5" hidden="1" customHeight="1" x14ac:dyDescent="0.15">
      <c r="B77" s="93">
        <v>12</v>
      </c>
      <c r="C77" s="94" t="s">
        <v>57</v>
      </c>
      <c r="D77" s="2" t="s">
        <v>58</v>
      </c>
      <c r="E77" s="164" t="s">
        <v>59</v>
      </c>
      <c r="F77" s="165" t="str">
        <f t="shared" si="10"/>
        <v/>
      </c>
      <c r="G77" s="165" t="str">
        <f t="shared" si="10"/>
        <v/>
      </c>
      <c r="H77" s="165" t="str">
        <f t="shared" si="10"/>
        <v/>
      </c>
      <c r="I77" s="165" t="str">
        <f t="shared" si="10"/>
        <v/>
      </c>
      <c r="J77" s="165" t="str">
        <f t="shared" si="10"/>
        <v/>
      </c>
      <c r="K77" s="165" t="str">
        <f t="shared" si="10"/>
        <v/>
      </c>
      <c r="L77" s="165" t="str">
        <f t="shared" si="10"/>
        <v/>
      </c>
      <c r="M77" s="165" t="str">
        <f t="shared" si="10"/>
        <v/>
      </c>
      <c r="N77" s="165" t="str">
        <f t="shared" si="10"/>
        <v/>
      </c>
      <c r="O77" s="165" t="str">
        <f t="shared" si="10"/>
        <v/>
      </c>
      <c r="P77" s="165" t="str">
        <f t="shared" si="10"/>
        <v/>
      </c>
      <c r="Q77" s="165" t="str">
        <f t="shared" si="10"/>
        <v/>
      </c>
      <c r="R77" s="162" t="str">
        <f t="shared" si="11"/>
        <v/>
      </c>
    </row>
    <row r="78" spans="2:20" ht="13.5" hidden="1" customHeight="1" x14ac:dyDescent="0.15">
      <c r="B78" s="93">
        <v>13</v>
      </c>
      <c r="C78" s="94" t="s">
        <v>61</v>
      </c>
      <c r="D78" s="2" t="s">
        <v>62</v>
      </c>
      <c r="E78" s="164" t="s">
        <v>63</v>
      </c>
      <c r="F78" s="165" t="str">
        <f t="shared" si="10"/>
        <v/>
      </c>
      <c r="G78" s="165" t="str">
        <f t="shared" si="10"/>
        <v/>
      </c>
      <c r="H78" s="165" t="str">
        <f t="shared" si="10"/>
        <v/>
      </c>
      <c r="I78" s="165" t="str">
        <f t="shared" si="10"/>
        <v/>
      </c>
      <c r="J78" s="165" t="str">
        <f t="shared" si="10"/>
        <v/>
      </c>
      <c r="K78" s="165" t="str">
        <f t="shared" si="10"/>
        <v/>
      </c>
      <c r="L78" s="165" t="str">
        <f t="shared" si="10"/>
        <v/>
      </c>
      <c r="M78" s="165" t="str">
        <f t="shared" si="10"/>
        <v/>
      </c>
      <c r="N78" s="165" t="str">
        <f t="shared" si="10"/>
        <v/>
      </c>
      <c r="O78" s="165" t="str">
        <f t="shared" si="10"/>
        <v/>
      </c>
      <c r="P78" s="165" t="str">
        <f t="shared" si="10"/>
        <v/>
      </c>
      <c r="Q78" s="165" t="str">
        <f t="shared" si="10"/>
        <v/>
      </c>
      <c r="R78" s="162" t="str">
        <f t="shared" si="11"/>
        <v/>
      </c>
    </row>
    <row r="79" spans="2:20" ht="13.5" hidden="1" customHeight="1" x14ac:dyDescent="0.15">
      <c r="B79" s="93">
        <v>14</v>
      </c>
      <c r="C79" s="94" t="s">
        <v>65</v>
      </c>
      <c r="D79" s="2" t="s">
        <v>66</v>
      </c>
      <c r="E79" s="164" t="s">
        <v>67</v>
      </c>
      <c r="F79" s="165" t="str">
        <f t="shared" si="10"/>
        <v/>
      </c>
      <c r="G79" s="165" t="str">
        <f t="shared" si="10"/>
        <v/>
      </c>
      <c r="H79" s="165" t="str">
        <f t="shared" si="10"/>
        <v/>
      </c>
      <c r="I79" s="165" t="str">
        <f t="shared" si="10"/>
        <v/>
      </c>
      <c r="J79" s="165" t="str">
        <f t="shared" si="10"/>
        <v/>
      </c>
      <c r="K79" s="165" t="str">
        <f t="shared" si="10"/>
        <v/>
      </c>
      <c r="L79" s="165" t="str">
        <f t="shared" si="10"/>
        <v/>
      </c>
      <c r="M79" s="165" t="str">
        <f t="shared" si="10"/>
        <v/>
      </c>
      <c r="N79" s="165" t="str">
        <f t="shared" si="10"/>
        <v/>
      </c>
      <c r="O79" s="165" t="str">
        <f t="shared" si="10"/>
        <v/>
      </c>
      <c r="P79" s="165" t="str">
        <f t="shared" si="10"/>
        <v/>
      </c>
      <c r="Q79" s="165" t="str">
        <f t="shared" si="10"/>
        <v/>
      </c>
      <c r="R79" s="162" t="str">
        <f t="shared" si="11"/>
        <v/>
      </c>
    </row>
    <row r="80" spans="2:20" ht="13.5" hidden="1" customHeight="1" x14ac:dyDescent="0.15">
      <c r="B80" s="93">
        <v>15</v>
      </c>
      <c r="C80" s="94" t="s">
        <v>69</v>
      </c>
      <c r="D80" s="2" t="s">
        <v>70</v>
      </c>
      <c r="E80" s="164" t="s">
        <v>71</v>
      </c>
      <c r="F80" s="165" t="str">
        <f t="shared" si="10"/>
        <v/>
      </c>
      <c r="G80" s="165" t="str">
        <f t="shared" si="10"/>
        <v/>
      </c>
      <c r="H80" s="165" t="str">
        <f t="shared" si="10"/>
        <v/>
      </c>
      <c r="I80" s="165" t="str">
        <f t="shared" si="10"/>
        <v/>
      </c>
      <c r="J80" s="165" t="str">
        <f t="shared" si="10"/>
        <v/>
      </c>
      <c r="K80" s="165" t="str">
        <f t="shared" si="10"/>
        <v/>
      </c>
      <c r="L80" s="165" t="str">
        <f t="shared" si="10"/>
        <v/>
      </c>
      <c r="M80" s="165" t="str">
        <f t="shared" si="10"/>
        <v/>
      </c>
      <c r="N80" s="165" t="str">
        <f t="shared" si="10"/>
        <v/>
      </c>
      <c r="O80" s="165" t="str">
        <f t="shared" si="10"/>
        <v/>
      </c>
      <c r="P80" s="165" t="str">
        <f t="shared" si="10"/>
        <v/>
      </c>
      <c r="Q80" s="165" t="str">
        <f t="shared" si="10"/>
        <v/>
      </c>
      <c r="R80" s="162" t="str">
        <f t="shared" si="11"/>
        <v/>
      </c>
      <c r="T80" s="52">
        <v>0.24333333333333332</v>
      </c>
    </row>
    <row r="81" spans="2:20" ht="27" hidden="1" customHeight="1" x14ac:dyDescent="0.15">
      <c r="B81" s="93">
        <v>16</v>
      </c>
      <c r="C81" s="94" t="s">
        <v>73</v>
      </c>
      <c r="D81" s="2" t="s">
        <v>49</v>
      </c>
      <c r="E81" s="164" t="s">
        <v>74</v>
      </c>
      <c r="F81" s="165" t="str">
        <f t="shared" si="10"/>
        <v/>
      </c>
      <c r="G81" s="165" t="str">
        <f t="shared" si="10"/>
        <v/>
      </c>
      <c r="H81" s="165" t="str">
        <f t="shared" si="10"/>
        <v/>
      </c>
      <c r="I81" s="165" t="str">
        <f t="shared" si="10"/>
        <v/>
      </c>
      <c r="J81" s="165" t="str">
        <f t="shared" si="10"/>
        <v/>
      </c>
      <c r="K81" s="165" t="str">
        <f t="shared" si="10"/>
        <v/>
      </c>
      <c r="L81" s="165" t="str">
        <f t="shared" si="10"/>
        <v/>
      </c>
      <c r="M81" s="165" t="str">
        <f t="shared" si="10"/>
        <v/>
      </c>
      <c r="N81" s="165" t="str">
        <f t="shared" si="10"/>
        <v/>
      </c>
      <c r="O81" s="165" t="str">
        <f t="shared" si="10"/>
        <v/>
      </c>
      <c r="P81" s="165" t="str">
        <f t="shared" si="10"/>
        <v/>
      </c>
      <c r="Q81" s="165" t="str">
        <f t="shared" si="10"/>
        <v/>
      </c>
      <c r="R81" s="162" t="str">
        <f t="shared" si="11"/>
        <v/>
      </c>
    </row>
    <row r="82" spans="2:20" ht="13.5" hidden="1" customHeight="1" x14ac:dyDescent="0.15">
      <c r="B82" s="93">
        <v>17</v>
      </c>
      <c r="C82" s="94" t="s">
        <v>75</v>
      </c>
      <c r="D82" s="2" t="s">
        <v>76</v>
      </c>
      <c r="E82" s="164" t="s">
        <v>39</v>
      </c>
      <c r="F82" s="165" t="str">
        <f t="shared" ref="F82:Q97" si="12">IF(F23="","",IF(F23=$V23,$AC23,F23))</f>
        <v/>
      </c>
      <c r="G82" s="165" t="str">
        <f t="shared" si="12"/>
        <v/>
      </c>
      <c r="H82" s="165" t="str">
        <f t="shared" si="12"/>
        <v/>
      </c>
      <c r="I82" s="165" t="str">
        <f t="shared" si="12"/>
        <v/>
      </c>
      <c r="J82" s="165" t="str">
        <f t="shared" si="12"/>
        <v/>
      </c>
      <c r="K82" s="165" t="str">
        <f t="shared" si="12"/>
        <v/>
      </c>
      <c r="L82" s="165" t="str">
        <f t="shared" si="12"/>
        <v/>
      </c>
      <c r="M82" s="165" t="str">
        <f t="shared" si="12"/>
        <v/>
      </c>
      <c r="N82" s="165" t="str">
        <f t="shared" si="12"/>
        <v/>
      </c>
      <c r="O82" s="165" t="str">
        <f t="shared" si="12"/>
        <v/>
      </c>
      <c r="P82" s="165" t="str">
        <f t="shared" si="12"/>
        <v/>
      </c>
      <c r="Q82" s="165" t="str">
        <f t="shared" si="12"/>
        <v/>
      </c>
      <c r="R82" s="162" t="str">
        <f t="shared" si="11"/>
        <v/>
      </c>
      <c r="T82" s="52">
        <v>1.4666666666666666E-2</v>
      </c>
    </row>
    <row r="83" spans="2:20" ht="13.5" hidden="1" customHeight="1" x14ac:dyDescent="0.15">
      <c r="B83" s="93">
        <v>18</v>
      </c>
      <c r="C83" s="94" t="s">
        <v>77</v>
      </c>
      <c r="D83" s="2" t="s">
        <v>38</v>
      </c>
      <c r="E83" s="164" t="s">
        <v>39</v>
      </c>
      <c r="F83" s="165" t="str">
        <f t="shared" si="12"/>
        <v/>
      </c>
      <c r="G83" s="165" t="str">
        <f t="shared" si="12"/>
        <v/>
      </c>
      <c r="H83" s="165" t="str">
        <f t="shared" si="12"/>
        <v/>
      </c>
      <c r="I83" s="165" t="str">
        <f t="shared" si="12"/>
        <v/>
      </c>
      <c r="J83" s="165" t="str">
        <f t="shared" si="12"/>
        <v/>
      </c>
      <c r="K83" s="165" t="str">
        <f t="shared" si="12"/>
        <v/>
      </c>
      <c r="L83" s="165" t="str">
        <f t="shared" si="12"/>
        <v/>
      </c>
      <c r="M83" s="165" t="str">
        <f t="shared" si="12"/>
        <v/>
      </c>
      <c r="N83" s="165" t="str">
        <f t="shared" si="12"/>
        <v/>
      </c>
      <c r="O83" s="165" t="str">
        <f t="shared" si="12"/>
        <v/>
      </c>
      <c r="P83" s="165" t="str">
        <f t="shared" si="12"/>
        <v/>
      </c>
      <c r="Q83" s="165" t="str">
        <f t="shared" si="12"/>
        <v/>
      </c>
      <c r="R83" s="162" t="str">
        <f t="shared" si="11"/>
        <v/>
      </c>
    </row>
    <row r="84" spans="2:20" ht="13.5" hidden="1" customHeight="1" x14ac:dyDescent="0.15">
      <c r="B84" s="93">
        <v>19</v>
      </c>
      <c r="C84" s="94" t="s">
        <v>78</v>
      </c>
      <c r="D84" s="2" t="s">
        <v>38</v>
      </c>
      <c r="E84" s="164" t="s">
        <v>39</v>
      </c>
      <c r="F84" s="165" t="str">
        <f t="shared" si="12"/>
        <v/>
      </c>
      <c r="G84" s="165" t="str">
        <f t="shared" si="12"/>
        <v/>
      </c>
      <c r="H84" s="165" t="str">
        <f t="shared" si="12"/>
        <v/>
      </c>
      <c r="I84" s="165" t="str">
        <f t="shared" si="12"/>
        <v/>
      </c>
      <c r="J84" s="165" t="str">
        <f t="shared" si="12"/>
        <v/>
      </c>
      <c r="K84" s="165" t="str">
        <f t="shared" si="12"/>
        <v/>
      </c>
      <c r="L84" s="165" t="str">
        <f t="shared" si="12"/>
        <v/>
      </c>
      <c r="M84" s="165" t="str">
        <f t="shared" si="12"/>
        <v/>
      </c>
      <c r="N84" s="165" t="str">
        <f t="shared" si="12"/>
        <v/>
      </c>
      <c r="O84" s="165" t="str">
        <f t="shared" si="12"/>
        <v/>
      </c>
      <c r="P84" s="165" t="str">
        <f t="shared" si="12"/>
        <v/>
      </c>
      <c r="Q84" s="165" t="str">
        <f t="shared" si="12"/>
        <v/>
      </c>
      <c r="R84" s="162" t="str">
        <f t="shared" si="11"/>
        <v/>
      </c>
      <c r="T84" s="52">
        <v>1E-3</v>
      </c>
    </row>
    <row r="85" spans="2:20" ht="13.5" hidden="1" customHeight="1" x14ac:dyDescent="0.15">
      <c r="B85" s="93">
        <v>20</v>
      </c>
      <c r="C85" s="94" t="s">
        <v>79</v>
      </c>
      <c r="D85" s="2" t="s">
        <v>38</v>
      </c>
      <c r="E85" s="164" t="s">
        <v>39</v>
      </c>
      <c r="F85" s="165" t="str">
        <f t="shared" si="12"/>
        <v/>
      </c>
      <c r="G85" s="165" t="str">
        <f t="shared" si="12"/>
        <v/>
      </c>
      <c r="H85" s="165" t="str">
        <f t="shared" si="12"/>
        <v/>
      </c>
      <c r="I85" s="165" t="str">
        <f t="shared" si="12"/>
        <v/>
      </c>
      <c r="J85" s="165" t="str">
        <f t="shared" si="12"/>
        <v/>
      </c>
      <c r="K85" s="165" t="str">
        <f t="shared" si="12"/>
        <v/>
      </c>
      <c r="L85" s="165" t="str">
        <f t="shared" si="12"/>
        <v/>
      </c>
      <c r="M85" s="165" t="str">
        <f t="shared" si="12"/>
        <v/>
      </c>
      <c r="N85" s="165" t="str">
        <f t="shared" si="12"/>
        <v/>
      </c>
      <c r="O85" s="165" t="str">
        <f t="shared" si="12"/>
        <v/>
      </c>
      <c r="P85" s="165" t="str">
        <f t="shared" si="12"/>
        <v/>
      </c>
      <c r="Q85" s="165" t="str">
        <f t="shared" si="12"/>
        <v/>
      </c>
      <c r="R85" s="162" t="str">
        <f t="shared" si="11"/>
        <v/>
      </c>
    </row>
    <row r="86" spans="2:20" ht="13.5" hidden="1" customHeight="1" x14ac:dyDescent="0.15">
      <c r="B86" s="93">
        <v>21</v>
      </c>
      <c r="C86" s="94" t="s">
        <v>80</v>
      </c>
      <c r="D86" s="2" t="s">
        <v>81</v>
      </c>
      <c r="E86" s="164" t="s">
        <v>82</v>
      </c>
      <c r="F86" s="165" t="str">
        <f t="shared" si="12"/>
        <v/>
      </c>
      <c r="G86" s="165" t="str">
        <f t="shared" si="12"/>
        <v/>
      </c>
      <c r="H86" s="165" t="str">
        <f t="shared" si="12"/>
        <v/>
      </c>
      <c r="I86" s="165" t="str">
        <f t="shared" si="12"/>
        <v/>
      </c>
      <c r="J86" s="165" t="str">
        <f t="shared" si="12"/>
        <v/>
      </c>
      <c r="K86" s="165" t="str">
        <f t="shared" si="12"/>
        <v/>
      </c>
      <c r="L86" s="165" t="str">
        <f t="shared" si="12"/>
        <v/>
      </c>
      <c r="M86" s="165" t="str">
        <f t="shared" si="12"/>
        <v/>
      </c>
      <c r="N86" s="165" t="str">
        <f t="shared" si="12"/>
        <v/>
      </c>
      <c r="O86" s="165" t="str">
        <f t="shared" si="12"/>
        <v/>
      </c>
      <c r="P86" s="165" t="str">
        <f t="shared" si="12"/>
        <v/>
      </c>
      <c r="Q86" s="165" t="str">
        <f t="shared" si="12"/>
        <v/>
      </c>
      <c r="R86" s="162" t="str">
        <f t="shared" si="11"/>
        <v/>
      </c>
      <c r="T86" s="52">
        <v>1.9333333333333334E-2</v>
      </c>
    </row>
    <row r="87" spans="2:20" ht="13.5" hidden="1" customHeight="1" x14ac:dyDescent="0.15">
      <c r="B87" s="93">
        <v>22</v>
      </c>
      <c r="C87" s="94" t="s">
        <v>84</v>
      </c>
      <c r="D87" s="2" t="s">
        <v>76</v>
      </c>
      <c r="E87" s="164" t="s">
        <v>74</v>
      </c>
      <c r="F87" s="165" t="str">
        <f t="shared" si="12"/>
        <v/>
      </c>
      <c r="G87" s="165" t="str">
        <f t="shared" si="12"/>
        <v/>
      </c>
      <c r="H87" s="165" t="str">
        <f t="shared" si="12"/>
        <v/>
      </c>
      <c r="I87" s="165" t="str">
        <f t="shared" si="12"/>
        <v/>
      </c>
      <c r="J87" s="165" t="str">
        <f t="shared" si="12"/>
        <v/>
      </c>
      <c r="K87" s="165" t="str">
        <f t="shared" si="12"/>
        <v/>
      </c>
      <c r="L87" s="165" t="str">
        <f t="shared" si="12"/>
        <v/>
      </c>
      <c r="M87" s="165" t="str">
        <f t="shared" si="12"/>
        <v/>
      </c>
      <c r="N87" s="165" t="str">
        <f t="shared" si="12"/>
        <v/>
      </c>
      <c r="O87" s="165" t="str">
        <f t="shared" si="12"/>
        <v/>
      </c>
      <c r="P87" s="165" t="str">
        <f t="shared" si="12"/>
        <v/>
      </c>
      <c r="Q87" s="165" t="str">
        <f t="shared" si="12"/>
        <v/>
      </c>
      <c r="R87" s="162" t="str">
        <f t="shared" si="11"/>
        <v/>
      </c>
    </row>
    <row r="88" spans="2:20" ht="13.5" hidden="1" customHeight="1" x14ac:dyDescent="0.15">
      <c r="B88" s="93">
        <v>23</v>
      </c>
      <c r="C88" s="94" t="s">
        <v>85</v>
      </c>
      <c r="D88" s="2" t="s">
        <v>86</v>
      </c>
      <c r="E88" s="164" t="s">
        <v>39</v>
      </c>
      <c r="F88" s="165" t="str">
        <f t="shared" si="12"/>
        <v/>
      </c>
      <c r="G88" s="165" t="str">
        <f t="shared" si="12"/>
        <v/>
      </c>
      <c r="H88" s="165" t="str">
        <f t="shared" si="12"/>
        <v/>
      </c>
      <c r="I88" s="165" t="str">
        <f t="shared" si="12"/>
        <v/>
      </c>
      <c r="J88" s="165" t="str">
        <f t="shared" si="12"/>
        <v/>
      </c>
      <c r="K88" s="165" t="str">
        <f t="shared" si="12"/>
        <v/>
      </c>
      <c r="L88" s="165" t="str">
        <f t="shared" si="12"/>
        <v/>
      </c>
      <c r="M88" s="165" t="str">
        <f t="shared" si="12"/>
        <v/>
      </c>
      <c r="N88" s="165" t="str">
        <f t="shared" si="12"/>
        <v/>
      </c>
      <c r="O88" s="165" t="str">
        <f t="shared" si="12"/>
        <v/>
      </c>
      <c r="P88" s="165" t="str">
        <f t="shared" si="12"/>
        <v/>
      </c>
      <c r="Q88" s="165" t="str">
        <f t="shared" si="12"/>
        <v/>
      </c>
      <c r="R88" s="162" t="str">
        <f t="shared" si="11"/>
        <v/>
      </c>
      <c r="T88" s="52">
        <v>4.0000000000000001E-3</v>
      </c>
    </row>
    <row r="89" spans="2:20" ht="13.5" hidden="1" customHeight="1" x14ac:dyDescent="0.15">
      <c r="B89" s="93">
        <v>24</v>
      </c>
      <c r="C89" s="94" t="s">
        <v>87</v>
      </c>
      <c r="D89" s="2" t="s">
        <v>49</v>
      </c>
      <c r="E89" s="164" t="s">
        <v>50</v>
      </c>
      <c r="F89" s="165" t="str">
        <f t="shared" si="12"/>
        <v/>
      </c>
      <c r="G89" s="165" t="str">
        <f t="shared" si="12"/>
        <v/>
      </c>
      <c r="H89" s="165" t="str">
        <f t="shared" si="12"/>
        <v/>
      </c>
      <c r="I89" s="165" t="str">
        <f t="shared" si="12"/>
        <v/>
      </c>
      <c r="J89" s="165" t="str">
        <f t="shared" si="12"/>
        <v/>
      </c>
      <c r="K89" s="165" t="str">
        <f t="shared" si="12"/>
        <v/>
      </c>
      <c r="L89" s="165" t="str">
        <f t="shared" si="12"/>
        <v/>
      </c>
      <c r="M89" s="165" t="str">
        <f t="shared" si="12"/>
        <v/>
      </c>
      <c r="N89" s="165" t="str">
        <f t="shared" si="12"/>
        <v/>
      </c>
      <c r="O89" s="165" t="str">
        <f t="shared" si="12"/>
        <v/>
      </c>
      <c r="P89" s="165" t="str">
        <f t="shared" si="12"/>
        <v/>
      </c>
      <c r="Q89" s="165" t="str">
        <f t="shared" si="12"/>
        <v/>
      </c>
      <c r="R89" s="162" t="str">
        <f t="shared" si="11"/>
        <v/>
      </c>
    </row>
    <row r="90" spans="2:20" ht="13.5" hidden="1" customHeight="1" x14ac:dyDescent="0.15">
      <c r="B90" s="93">
        <v>25</v>
      </c>
      <c r="C90" s="94" t="s">
        <v>91</v>
      </c>
      <c r="D90" s="2" t="s">
        <v>92</v>
      </c>
      <c r="E90" s="164" t="s">
        <v>39</v>
      </c>
      <c r="F90" s="165" t="str">
        <f t="shared" si="12"/>
        <v/>
      </c>
      <c r="G90" s="165" t="str">
        <f t="shared" si="12"/>
        <v/>
      </c>
      <c r="H90" s="165" t="str">
        <f t="shared" si="12"/>
        <v/>
      </c>
      <c r="I90" s="165" t="str">
        <f t="shared" si="12"/>
        <v/>
      </c>
      <c r="J90" s="165" t="str">
        <f t="shared" si="12"/>
        <v/>
      </c>
      <c r="K90" s="165" t="str">
        <f t="shared" si="12"/>
        <v/>
      </c>
      <c r="L90" s="165" t="str">
        <f t="shared" si="12"/>
        <v/>
      </c>
      <c r="M90" s="165" t="str">
        <f t="shared" si="12"/>
        <v/>
      </c>
      <c r="N90" s="165" t="str">
        <f t="shared" si="12"/>
        <v/>
      </c>
      <c r="O90" s="165" t="str">
        <f t="shared" si="12"/>
        <v/>
      </c>
      <c r="P90" s="165" t="str">
        <f t="shared" si="12"/>
        <v/>
      </c>
      <c r="Q90" s="165" t="str">
        <f t="shared" si="12"/>
        <v/>
      </c>
      <c r="R90" s="162" t="str">
        <f t="shared" si="11"/>
        <v/>
      </c>
    </row>
    <row r="91" spans="2:20" ht="13.5" hidden="1" customHeight="1" x14ac:dyDescent="0.15">
      <c r="B91" s="93">
        <v>26</v>
      </c>
      <c r="C91" s="94" t="s">
        <v>93</v>
      </c>
      <c r="D91" s="2" t="s">
        <v>38</v>
      </c>
      <c r="E91" s="164" t="s">
        <v>39</v>
      </c>
      <c r="F91" s="165" t="str">
        <f t="shared" si="12"/>
        <v/>
      </c>
      <c r="G91" s="165" t="str">
        <f t="shared" si="12"/>
        <v/>
      </c>
      <c r="H91" s="165" t="str">
        <f t="shared" si="12"/>
        <v/>
      </c>
      <c r="I91" s="165" t="str">
        <f t="shared" si="12"/>
        <v/>
      </c>
      <c r="J91" s="165" t="str">
        <f t="shared" si="12"/>
        <v/>
      </c>
      <c r="K91" s="165" t="str">
        <f t="shared" si="12"/>
        <v/>
      </c>
      <c r="L91" s="165" t="str">
        <f t="shared" si="12"/>
        <v/>
      </c>
      <c r="M91" s="165" t="str">
        <f t="shared" si="12"/>
        <v/>
      </c>
      <c r="N91" s="165" t="str">
        <f t="shared" si="12"/>
        <v/>
      </c>
      <c r="O91" s="165" t="str">
        <f t="shared" si="12"/>
        <v/>
      </c>
      <c r="P91" s="165" t="str">
        <f t="shared" si="12"/>
        <v/>
      </c>
      <c r="Q91" s="165" t="str">
        <f t="shared" si="12"/>
        <v/>
      </c>
      <c r="R91" s="162" t="str">
        <f t="shared" si="11"/>
        <v/>
      </c>
    </row>
    <row r="92" spans="2:20" ht="13.5" hidden="1" customHeight="1" x14ac:dyDescent="0.15">
      <c r="B92" s="93">
        <v>27</v>
      </c>
      <c r="C92" s="94" t="s">
        <v>94</v>
      </c>
      <c r="D92" s="2" t="s">
        <v>92</v>
      </c>
      <c r="E92" s="164" t="s">
        <v>39</v>
      </c>
      <c r="F92" s="165" t="str">
        <f t="shared" si="12"/>
        <v/>
      </c>
      <c r="G92" s="165" t="str">
        <f t="shared" si="12"/>
        <v/>
      </c>
      <c r="H92" s="165" t="str">
        <f t="shared" si="12"/>
        <v/>
      </c>
      <c r="I92" s="165" t="str">
        <f t="shared" si="12"/>
        <v/>
      </c>
      <c r="J92" s="165" t="str">
        <f t="shared" si="12"/>
        <v/>
      </c>
      <c r="K92" s="165" t="str">
        <f t="shared" si="12"/>
        <v/>
      </c>
      <c r="L92" s="165" t="str">
        <f t="shared" si="12"/>
        <v/>
      </c>
      <c r="M92" s="165" t="str">
        <f t="shared" si="12"/>
        <v/>
      </c>
      <c r="N92" s="165" t="str">
        <f t="shared" si="12"/>
        <v/>
      </c>
      <c r="O92" s="165" t="str">
        <f t="shared" si="12"/>
        <v/>
      </c>
      <c r="P92" s="165" t="str">
        <f t="shared" si="12"/>
        <v/>
      </c>
      <c r="Q92" s="165" t="str">
        <f t="shared" si="12"/>
        <v/>
      </c>
      <c r="R92" s="162" t="str">
        <f t="shared" si="11"/>
        <v/>
      </c>
      <c r="T92" s="52">
        <v>0.03</v>
      </c>
    </row>
    <row r="93" spans="2:20" ht="13.5" hidden="1" customHeight="1" x14ac:dyDescent="0.15">
      <c r="B93" s="93">
        <v>28</v>
      </c>
      <c r="C93" s="94" t="s">
        <v>95</v>
      </c>
      <c r="D93" s="2" t="s">
        <v>108</v>
      </c>
      <c r="E93" s="164" t="s">
        <v>55</v>
      </c>
      <c r="F93" s="165" t="str">
        <f t="shared" si="12"/>
        <v/>
      </c>
      <c r="G93" s="165" t="str">
        <f t="shared" si="12"/>
        <v/>
      </c>
      <c r="H93" s="165" t="str">
        <f t="shared" si="12"/>
        <v/>
      </c>
      <c r="I93" s="165" t="str">
        <f t="shared" si="12"/>
        <v/>
      </c>
      <c r="J93" s="165" t="str">
        <f t="shared" si="12"/>
        <v/>
      </c>
      <c r="K93" s="165" t="str">
        <f t="shared" si="12"/>
        <v/>
      </c>
      <c r="L93" s="165" t="str">
        <f t="shared" si="12"/>
        <v/>
      </c>
      <c r="M93" s="165" t="str">
        <f t="shared" si="12"/>
        <v/>
      </c>
      <c r="N93" s="165" t="str">
        <f t="shared" si="12"/>
        <v/>
      </c>
      <c r="O93" s="165" t="str">
        <f t="shared" si="12"/>
        <v/>
      </c>
      <c r="P93" s="165" t="str">
        <f t="shared" si="12"/>
        <v/>
      </c>
      <c r="Q93" s="165" t="str">
        <f t="shared" si="12"/>
        <v/>
      </c>
      <c r="R93" s="162" t="str">
        <f t="shared" si="11"/>
        <v/>
      </c>
    </row>
    <row r="94" spans="2:20" ht="13.5" hidden="1" customHeight="1" x14ac:dyDescent="0.15">
      <c r="B94" s="93">
        <v>29</v>
      </c>
      <c r="C94" s="94" t="s">
        <v>96</v>
      </c>
      <c r="D94" s="2" t="s">
        <v>97</v>
      </c>
      <c r="E94" s="164" t="s">
        <v>39</v>
      </c>
      <c r="F94" s="165" t="str">
        <f t="shared" si="12"/>
        <v/>
      </c>
      <c r="G94" s="165" t="str">
        <f t="shared" si="12"/>
        <v/>
      </c>
      <c r="H94" s="165" t="str">
        <f t="shared" si="12"/>
        <v/>
      </c>
      <c r="I94" s="165" t="str">
        <f t="shared" si="12"/>
        <v/>
      </c>
      <c r="J94" s="165" t="str">
        <f t="shared" si="12"/>
        <v/>
      </c>
      <c r="K94" s="165" t="str">
        <f t="shared" si="12"/>
        <v/>
      </c>
      <c r="L94" s="165" t="str">
        <f t="shared" si="12"/>
        <v/>
      </c>
      <c r="M94" s="165" t="str">
        <f t="shared" si="12"/>
        <v/>
      </c>
      <c r="N94" s="165" t="str">
        <f t="shared" si="12"/>
        <v/>
      </c>
      <c r="O94" s="165" t="str">
        <f t="shared" si="12"/>
        <v/>
      </c>
      <c r="P94" s="165" t="str">
        <f t="shared" si="12"/>
        <v/>
      </c>
      <c r="Q94" s="165" t="str">
        <f t="shared" si="12"/>
        <v/>
      </c>
      <c r="R94" s="162" t="str">
        <f t="shared" si="11"/>
        <v/>
      </c>
    </row>
    <row r="95" spans="2:20" ht="13.5" hidden="1" customHeight="1" x14ac:dyDescent="0.15">
      <c r="B95" s="93">
        <v>30</v>
      </c>
      <c r="C95" s="94" t="s">
        <v>98</v>
      </c>
      <c r="D95" s="2" t="s">
        <v>99</v>
      </c>
      <c r="E95" s="164" t="s">
        <v>39</v>
      </c>
      <c r="F95" s="165" t="str">
        <f t="shared" si="12"/>
        <v/>
      </c>
      <c r="G95" s="165" t="str">
        <f t="shared" si="12"/>
        <v/>
      </c>
      <c r="H95" s="165" t="str">
        <f t="shared" si="12"/>
        <v/>
      </c>
      <c r="I95" s="165" t="str">
        <f t="shared" si="12"/>
        <v/>
      </c>
      <c r="J95" s="165" t="str">
        <f t="shared" si="12"/>
        <v/>
      </c>
      <c r="K95" s="165" t="str">
        <f t="shared" si="12"/>
        <v/>
      </c>
      <c r="L95" s="165" t="str">
        <f t="shared" si="12"/>
        <v/>
      </c>
      <c r="M95" s="165" t="str">
        <f t="shared" si="12"/>
        <v/>
      </c>
      <c r="N95" s="165" t="str">
        <f t="shared" si="12"/>
        <v/>
      </c>
      <c r="O95" s="165" t="str">
        <f t="shared" si="12"/>
        <v/>
      </c>
      <c r="P95" s="165" t="str">
        <f t="shared" si="12"/>
        <v/>
      </c>
      <c r="Q95" s="165" t="str">
        <f t="shared" si="12"/>
        <v/>
      </c>
      <c r="R95" s="162" t="str">
        <f t="shared" si="11"/>
        <v/>
      </c>
      <c r="T95" s="52">
        <v>7.2666666666666666</v>
      </c>
    </row>
    <row r="96" spans="2:20" ht="13.5" hidden="1" customHeight="1" x14ac:dyDescent="0.15">
      <c r="B96" s="93">
        <v>31</v>
      </c>
      <c r="C96" s="94" t="s">
        <v>100</v>
      </c>
      <c r="D96" s="2" t="s">
        <v>101</v>
      </c>
      <c r="E96" s="164" t="s">
        <v>102</v>
      </c>
      <c r="F96" s="165" t="str">
        <f t="shared" si="12"/>
        <v/>
      </c>
      <c r="G96" s="165" t="str">
        <f t="shared" si="12"/>
        <v/>
      </c>
      <c r="H96" s="165" t="str">
        <f t="shared" si="12"/>
        <v/>
      </c>
      <c r="I96" s="165" t="str">
        <f t="shared" si="12"/>
        <v/>
      </c>
      <c r="J96" s="165" t="str">
        <f t="shared" si="12"/>
        <v/>
      </c>
      <c r="K96" s="165" t="str">
        <f t="shared" si="12"/>
        <v/>
      </c>
      <c r="L96" s="165" t="str">
        <f t="shared" si="12"/>
        <v/>
      </c>
      <c r="M96" s="165" t="str">
        <f t="shared" si="12"/>
        <v/>
      </c>
      <c r="N96" s="165" t="str">
        <f t="shared" si="12"/>
        <v/>
      </c>
      <c r="O96" s="165" t="str">
        <f t="shared" si="12"/>
        <v/>
      </c>
      <c r="P96" s="165" t="str">
        <f t="shared" si="12"/>
        <v/>
      </c>
      <c r="Q96" s="165" t="str">
        <f t="shared" si="12"/>
        <v/>
      </c>
      <c r="R96" s="162" t="str">
        <f t="shared" si="11"/>
        <v/>
      </c>
    </row>
    <row r="97" spans="2:20" ht="13.5" hidden="1" customHeight="1" x14ac:dyDescent="0.15">
      <c r="B97" s="93">
        <v>32</v>
      </c>
      <c r="C97" s="94" t="s">
        <v>104</v>
      </c>
      <c r="D97" s="2" t="s">
        <v>62</v>
      </c>
      <c r="E97" s="164" t="s">
        <v>105</v>
      </c>
      <c r="F97" s="165" t="str">
        <f t="shared" si="12"/>
        <v/>
      </c>
      <c r="G97" s="165" t="str">
        <f t="shared" si="12"/>
        <v/>
      </c>
      <c r="H97" s="165" t="str">
        <f t="shared" si="12"/>
        <v/>
      </c>
      <c r="I97" s="165" t="str">
        <f t="shared" si="12"/>
        <v/>
      </c>
      <c r="J97" s="165" t="str">
        <f t="shared" si="12"/>
        <v/>
      </c>
      <c r="K97" s="165" t="str">
        <f t="shared" si="12"/>
        <v/>
      </c>
      <c r="L97" s="165" t="str">
        <f t="shared" si="12"/>
        <v/>
      </c>
      <c r="M97" s="165" t="str">
        <f t="shared" si="12"/>
        <v/>
      </c>
      <c r="N97" s="165" t="str">
        <f t="shared" si="12"/>
        <v/>
      </c>
      <c r="O97" s="165" t="str">
        <f t="shared" si="12"/>
        <v/>
      </c>
      <c r="P97" s="165" t="str">
        <f t="shared" si="12"/>
        <v/>
      </c>
      <c r="Q97" s="165" t="str">
        <f t="shared" si="12"/>
        <v/>
      </c>
      <c r="R97" s="162" t="str">
        <f t="shared" si="11"/>
        <v/>
      </c>
      <c r="T97" s="52">
        <v>9.01</v>
      </c>
    </row>
    <row r="98" spans="2:20" ht="13.5" hidden="1" customHeight="1" x14ac:dyDescent="0.15">
      <c r="B98" s="93">
        <v>33</v>
      </c>
      <c r="C98" s="94" t="s">
        <v>107</v>
      </c>
      <c r="D98" s="2" t="s">
        <v>108</v>
      </c>
      <c r="E98" s="164" t="s">
        <v>105</v>
      </c>
      <c r="F98" s="165" t="str">
        <f t="shared" ref="F98:Q113" si="13">IF(F39="","",IF(F39=$V39,$AC39,F39))</f>
        <v/>
      </c>
      <c r="G98" s="165" t="str">
        <f t="shared" si="13"/>
        <v/>
      </c>
      <c r="H98" s="165" t="str">
        <f t="shared" si="13"/>
        <v/>
      </c>
      <c r="I98" s="165" t="str">
        <f t="shared" si="13"/>
        <v/>
      </c>
      <c r="J98" s="165" t="str">
        <f t="shared" si="13"/>
        <v/>
      </c>
      <c r="K98" s="165" t="str">
        <f t="shared" si="13"/>
        <v/>
      </c>
      <c r="L98" s="165" t="str">
        <f t="shared" si="13"/>
        <v/>
      </c>
      <c r="M98" s="165" t="str">
        <f t="shared" si="13"/>
        <v/>
      </c>
      <c r="N98" s="165" t="str">
        <f t="shared" si="13"/>
        <v/>
      </c>
      <c r="O98" s="165" t="str">
        <f t="shared" si="13"/>
        <v/>
      </c>
      <c r="P98" s="165" t="str">
        <f t="shared" si="13"/>
        <v/>
      </c>
      <c r="Q98" s="165" t="str">
        <f t="shared" si="13"/>
        <v/>
      </c>
      <c r="R98" s="162" t="str">
        <f t="shared" si="11"/>
        <v/>
      </c>
      <c r="T98" s="52">
        <v>20.333333333333332</v>
      </c>
    </row>
    <row r="99" spans="2:20" ht="13.5" hidden="1" customHeight="1" x14ac:dyDescent="0.15">
      <c r="B99" s="93">
        <v>34</v>
      </c>
      <c r="C99" s="94" t="s">
        <v>109</v>
      </c>
      <c r="D99" s="2" t="s">
        <v>110</v>
      </c>
      <c r="E99" s="164" t="s">
        <v>111</v>
      </c>
      <c r="F99" s="165" t="str">
        <f t="shared" si="13"/>
        <v/>
      </c>
      <c r="G99" s="165" t="str">
        <f t="shared" si="13"/>
        <v/>
      </c>
      <c r="H99" s="165" t="str">
        <f t="shared" si="13"/>
        <v/>
      </c>
      <c r="I99" s="165" t="str">
        <f t="shared" si="13"/>
        <v/>
      </c>
      <c r="J99" s="165" t="str">
        <f t="shared" si="13"/>
        <v/>
      </c>
      <c r="K99" s="165" t="str">
        <f t="shared" si="13"/>
        <v/>
      </c>
      <c r="L99" s="165" t="str">
        <f t="shared" si="13"/>
        <v/>
      </c>
      <c r="M99" s="165" t="str">
        <f t="shared" si="13"/>
        <v/>
      </c>
      <c r="N99" s="165" t="str">
        <f t="shared" si="13"/>
        <v/>
      </c>
      <c r="O99" s="165" t="str">
        <f t="shared" si="13"/>
        <v/>
      </c>
      <c r="P99" s="165" t="str">
        <f t="shared" si="13"/>
        <v/>
      </c>
      <c r="Q99" s="165" t="str">
        <f t="shared" si="13"/>
        <v/>
      </c>
      <c r="R99" s="162" t="str">
        <f t="shared" si="11"/>
        <v/>
      </c>
      <c r="T99" s="52">
        <v>54.666666666666664</v>
      </c>
    </row>
    <row r="100" spans="2:20" ht="13.5" hidden="1" customHeight="1" x14ac:dyDescent="0.15">
      <c r="B100" s="93">
        <v>35</v>
      </c>
      <c r="C100" s="94" t="s">
        <v>113</v>
      </c>
      <c r="D100" s="2" t="s">
        <v>62</v>
      </c>
      <c r="E100" s="164" t="s">
        <v>105</v>
      </c>
      <c r="F100" s="165" t="str">
        <f t="shared" si="13"/>
        <v/>
      </c>
      <c r="G100" s="165" t="str">
        <f t="shared" si="13"/>
        <v/>
      </c>
      <c r="H100" s="165" t="str">
        <f t="shared" si="13"/>
        <v/>
      </c>
      <c r="I100" s="165" t="str">
        <f t="shared" si="13"/>
        <v/>
      </c>
      <c r="J100" s="165" t="str">
        <f t="shared" si="13"/>
        <v/>
      </c>
      <c r="K100" s="165" t="str">
        <f t="shared" si="13"/>
        <v/>
      </c>
      <c r="L100" s="165" t="str">
        <f t="shared" si="13"/>
        <v/>
      </c>
      <c r="M100" s="165" t="str">
        <f t="shared" si="13"/>
        <v/>
      </c>
      <c r="N100" s="165" t="str">
        <f t="shared" si="13"/>
        <v/>
      </c>
      <c r="O100" s="165" t="str">
        <f t="shared" si="13"/>
        <v/>
      </c>
      <c r="P100" s="165" t="str">
        <f t="shared" si="13"/>
        <v/>
      </c>
      <c r="Q100" s="165" t="str">
        <f t="shared" si="13"/>
        <v/>
      </c>
      <c r="R100" s="162" t="str">
        <f t="shared" si="11"/>
        <v/>
      </c>
    </row>
    <row r="101" spans="2:20" ht="13.5" hidden="1" customHeight="1" x14ac:dyDescent="0.15">
      <c r="B101" s="93">
        <v>36</v>
      </c>
      <c r="C101" s="94" t="s">
        <v>114</v>
      </c>
      <c r="D101" s="2" t="s">
        <v>115</v>
      </c>
      <c r="E101" s="164" t="s">
        <v>116</v>
      </c>
      <c r="F101" s="165" t="str">
        <f t="shared" si="13"/>
        <v/>
      </c>
      <c r="G101" s="165" t="str">
        <f t="shared" si="13"/>
        <v/>
      </c>
      <c r="H101" s="165" t="str">
        <f t="shared" si="13"/>
        <v/>
      </c>
      <c r="I101" s="165" t="str">
        <f t="shared" si="13"/>
        <v/>
      </c>
      <c r="J101" s="165" t="str">
        <f t="shared" si="13"/>
        <v/>
      </c>
      <c r="K101" s="165" t="str">
        <f t="shared" si="13"/>
        <v/>
      </c>
      <c r="L101" s="165" t="str">
        <f t="shared" si="13"/>
        <v/>
      </c>
      <c r="M101" s="165" t="str">
        <f t="shared" si="13"/>
        <v/>
      </c>
      <c r="N101" s="165" t="str">
        <f t="shared" si="13"/>
        <v/>
      </c>
      <c r="O101" s="165" t="str">
        <f t="shared" si="13"/>
        <v/>
      </c>
      <c r="P101" s="165" t="str">
        <f t="shared" si="13"/>
        <v/>
      </c>
      <c r="Q101" s="165" t="str">
        <f t="shared" si="13"/>
        <v/>
      </c>
      <c r="R101" s="162" t="str">
        <f t="shared" si="11"/>
        <v/>
      </c>
      <c r="T101" s="52">
        <v>2.6666666666666664E-6</v>
      </c>
    </row>
    <row r="102" spans="2:20" ht="13.5" hidden="1" customHeight="1" x14ac:dyDescent="0.15">
      <c r="B102" s="93">
        <v>37</v>
      </c>
      <c r="C102" s="94" t="s">
        <v>117</v>
      </c>
      <c r="D102" s="2" t="s">
        <v>70</v>
      </c>
      <c r="E102" s="164" t="s">
        <v>71</v>
      </c>
      <c r="F102" s="165" t="str">
        <f t="shared" si="13"/>
        <v/>
      </c>
      <c r="G102" s="165" t="str">
        <f t="shared" si="13"/>
        <v/>
      </c>
      <c r="H102" s="165" t="str">
        <f t="shared" si="13"/>
        <v/>
      </c>
      <c r="I102" s="165" t="str">
        <f t="shared" si="13"/>
        <v/>
      </c>
      <c r="J102" s="165" t="str">
        <f t="shared" si="13"/>
        <v/>
      </c>
      <c r="K102" s="165" t="str">
        <f t="shared" si="13"/>
        <v/>
      </c>
      <c r="L102" s="165" t="str">
        <f t="shared" si="13"/>
        <v/>
      </c>
      <c r="M102" s="165" t="str">
        <f t="shared" si="13"/>
        <v/>
      </c>
      <c r="N102" s="165" t="str">
        <f t="shared" si="13"/>
        <v/>
      </c>
      <c r="O102" s="165" t="str">
        <f t="shared" si="13"/>
        <v/>
      </c>
      <c r="P102" s="165" t="str">
        <f t="shared" si="13"/>
        <v/>
      </c>
      <c r="Q102" s="165" t="str">
        <f t="shared" si="13"/>
        <v/>
      </c>
      <c r="R102" s="162" t="str">
        <f t="shared" si="11"/>
        <v/>
      </c>
    </row>
    <row r="103" spans="2:20" ht="13.5" hidden="1" customHeight="1" x14ac:dyDescent="0.15">
      <c r="B103" s="93">
        <v>38</v>
      </c>
      <c r="C103" s="94" t="s">
        <v>118</v>
      </c>
      <c r="D103" s="2" t="s">
        <v>115</v>
      </c>
      <c r="E103" s="164" t="s">
        <v>119</v>
      </c>
      <c r="F103" s="165">
        <f t="shared" si="13"/>
        <v>9.6</v>
      </c>
      <c r="G103" s="165">
        <f t="shared" si="13"/>
        <v>8.6999999999999993</v>
      </c>
      <c r="H103" s="165">
        <f t="shared" si="13"/>
        <v>9.8000000000000007</v>
      </c>
      <c r="I103" s="165">
        <f t="shared" si="13"/>
        <v>7.4</v>
      </c>
      <c r="J103" s="165">
        <f t="shared" si="13"/>
        <v>7.1</v>
      </c>
      <c r="K103" s="165">
        <f t="shared" si="13"/>
        <v>7.5</v>
      </c>
      <c r="L103" s="165">
        <f t="shared" si="13"/>
        <v>6.9</v>
      </c>
      <c r="M103" s="165">
        <f t="shared" si="13"/>
        <v>7.7</v>
      </c>
      <c r="N103" s="165">
        <f t="shared" si="13"/>
        <v>8.1</v>
      </c>
      <c r="O103" s="165">
        <f t="shared" si="13"/>
        <v>9.6</v>
      </c>
      <c r="P103" s="165">
        <f t="shared" si="13"/>
        <v>10.4</v>
      </c>
      <c r="Q103" s="165">
        <f t="shared" si="13"/>
        <v>11.3</v>
      </c>
      <c r="R103" s="162">
        <f t="shared" si="11"/>
        <v>8.6749999999999989</v>
      </c>
    </row>
    <row r="104" spans="2:20" ht="13.5" hidden="1" customHeight="1" x14ac:dyDescent="0.15">
      <c r="B104" s="93">
        <v>39</v>
      </c>
      <c r="C104" s="94" t="s">
        <v>121</v>
      </c>
      <c r="D104" s="2" t="s">
        <v>122</v>
      </c>
      <c r="E104" s="164" t="s">
        <v>123</v>
      </c>
      <c r="F104" s="165" t="str">
        <f t="shared" si="13"/>
        <v/>
      </c>
      <c r="G104" s="165" t="str">
        <f t="shared" si="13"/>
        <v/>
      </c>
      <c r="H104" s="165" t="str">
        <f t="shared" si="13"/>
        <v/>
      </c>
      <c r="I104" s="165" t="str">
        <f t="shared" si="13"/>
        <v/>
      </c>
      <c r="J104" s="165" t="str">
        <f t="shared" si="13"/>
        <v/>
      </c>
      <c r="K104" s="165" t="str">
        <f t="shared" si="13"/>
        <v/>
      </c>
      <c r="L104" s="165" t="str">
        <f t="shared" si="13"/>
        <v/>
      </c>
      <c r="M104" s="165" t="str">
        <f t="shared" si="13"/>
        <v/>
      </c>
      <c r="N104" s="165" t="str">
        <f t="shared" si="13"/>
        <v/>
      </c>
      <c r="O104" s="165" t="str">
        <f t="shared" si="13"/>
        <v/>
      </c>
      <c r="P104" s="165" t="str">
        <f t="shared" si="13"/>
        <v/>
      </c>
      <c r="Q104" s="165" t="str">
        <f t="shared" si="13"/>
        <v/>
      </c>
      <c r="R104" s="162" t="str">
        <f t="shared" si="11"/>
        <v/>
      </c>
    </row>
    <row r="105" spans="2:20" ht="13.5" hidden="1" customHeight="1" x14ac:dyDescent="0.15">
      <c r="B105" s="93">
        <v>40</v>
      </c>
      <c r="C105" s="94" t="s">
        <v>125</v>
      </c>
      <c r="D105" s="2" t="s">
        <v>126</v>
      </c>
      <c r="E105" s="164" t="s">
        <v>127</v>
      </c>
      <c r="F105" s="165" t="str">
        <f t="shared" si="13"/>
        <v/>
      </c>
      <c r="G105" s="165" t="str">
        <f t="shared" si="13"/>
        <v/>
      </c>
      <c r="H105" s="165" t="str">
        <f t="shared" si="13"/>
        <v/>
      </c>
      <c r="I105" s="165" t="str">
        <f t="shared" si="13"/>
        <v/>
      </c>
      <c r="J105" s="165" t="str">
        <f t="shared" si="13"/>
        <v/>
      </c>
      <c r="K105" s="165" t="str">
        <f t="shared" si="13"/>
        <v/>
      </c>
      <c r="L105" s="165" t="str">
        <f t="shared" si="13"/>
        <v/>
      </c>
      <c r="M105" s="165" t="str">
        <f t="shared" si="13"/>
        <v/>
      </c>
      <c r="N105" s="165" t="str">
        <f t="shared" si="13"/>
        <v/>
      </c>
      <c r="O105" s="165" t="str">
        <f t="shared" si="13"/>
        <v/>
      </c>
      <c r="P105" s="165" t="str">
        <f t="shared" si="13"/>
        <v/>
      </c>
      <c r="Q105" s="165" t="str">
        <f t="shared" si="13"/>
        <v/>
      </c>
      <c r="R105" s="162" t="str">
        <f t="shared" si="11"/>
        <v/>
      </c>
      <c r="T105" s="52">
        <v>0.42857142857142849</v>
      </c>
    </row>
    <row r="106" spans="2:20" ht="13.5" hidden="1" customHeight="1" x14ac:dyDescent="0.15">
      <c r="B106" s="93">
        <v>41</v>
      </c>
      <c r="C106" s="94" t="s">
        <v>128</v>
      </c>
      <c r="D106" s="2" t="s">
        <v>108</v>
      </c>
      <c r="E106" s="164" t="s">
        <v>55</v>
      </c>
      <c r="F106" s="165" t="str">
        <f t="shared" si="13"/>
        <v/>
      </c>
      <c r="G106" s="165" t="str">
        <f t="shared" si="13"/>
        <v/>
      </c>
      <c r="H106" s="165" t="str">
        <f t="shared" si="13"/>
        <v/>
      </c>
      <c r="I106" s="165" t="str">
        <f t="shared" si="13"/>
        <v/>
      </c>
      <c r="J106" s="165" t="str">
        <f t="shared" si="13"/>
        <v/>
      </c>
      <c r="K106" s="165" t="str">
        <f t="shared" si="13"/>
        <v/>
      </c>
      <c r="L106" s="165" t="str">
        <f t="shared" si="13"/>
        <v/>
      </c>
      <c r="M106" s="165" t="str">
        <f t="shared" si="13"/>
        <v/>
      </c>
      <c r="N106" s="165" t="str">
        <f t="shared" si="13"/>
        <v/>
      </c>
      <c r="O106" s="165" t="str">
        <f t="shared" si="13"/>
        <v/>
      </c>
      <c r="P106" s="165" t="str">
        <f t="shared" si="13"/>
        <v/>
      </c>
      <c r="Q106" s="165" t="str">
        <f t="shared" si="13"/>
        <v/>
      </c>
      <c r="R106" s="162" t="str">
        <f t="shared" si="11"/>
        <v/>
      </c>
      <c r="T106" s="52">
        <v>7.3789999999999996</v>
      </c>
    </row>
    <row r="107" spans="2:20" ht="13.5" hidden="1" customHeight="1" x14ac:dyDescent="0.15">
      <c r="B107" s="93">
        <v>42</v>
      </c>
      <c r="C107" s="94" t="s">
        <v>129</v>
      </c>
      <c r="D107" s="2" t="s">
        <v>130</v>
      </c>
      <c r="E107" s="164" t="s">
        <v>131</v>
      </c>
      <c r="F107" s="165" t="str">
        <f t="shared" si="13"/>
        <v/>
      </c>
      <c r="G107" s="165" t="str">
        <f t="shared" si="13"/>
        <v/>
      </c>
      <c r="H107" s="165" t="str">
        <f t="shared" si="13"/>
        <v/>
      </c>
      <c r="I107" s="165" t="str">
        <f t="shared" si="13"/>
        <v/>
      </c>
      <c r="J107" s="165" t="str">
        <f t="shared" si="13"/>
        <v/>
      </c>
      <c r="K107" s="165" t="str">
        <f t="shared" si="13"/>
        <v/>
      </c>
      <c r="L107" s="165" t="str">
        <f t="shared" si="13"/>
        <v/>
      </c>
      <c r="M107" s="165" t="str">
        <f t="shared" si="13"/>
        <v/>
      </c>
      <c r="N107" s="165" t="str">
        <f t="shared" si="13"/>
        <v/>
      </c>
      <c r="O107" s="165" t="str">
        <f t="shared" si="13"/>
        <v/>
      </c>
      <c r="P107" s="165" t="str">
        <f t="shared" si="13"/>
        <v/>
      </c>
      <c r="Q107" s="165" t="str">
        <f t="shared" si="13"/>
        <v/>
      </c>
      <c r="R107" s="162" t="str">
        <f t="shared" si="11"/>
        <v/>
      </c>
    </row>
    <row r="108" spans="2:20" ht="13.5" hidden="1" customHeight="1" x14ac:dyDescent="0.15">
      <c r="B108" s="93">
        <v>43</v>
      </c>
      <c r="C108" s="94" t="s">
        <v>133</v>
      </c>
      <c r="D108" s="2" t="s">
        <v>130</v>
      </c>
      <c r="E108" s="164" t="s">
        <v>131</v>
      </c>
      <c r="F108" s="165" t="str">
        <f t="shared" si="13"/>
        <v/>
      </c>
      <c r="G108" s="165" t="str">
        <f t="shared" si="13"/>
        <v/>
      </c>
      <c r="H108" s="165" t="str">
        <f t="shared" si="13"/>
        <v/>
      </c>
      <c r="I108" s="165" t="str">
        <f t="shared" si="13"/>
        <v/>
      </c>
      <c r="J108" s="165" t="str">
        <f t="shared" si="13"/>
        <v/>
      </c>
      <c r="K108" s="165" t="str">
        <f t="shared" si="13"/>
        <v/>
      </c>
      <c r="L108" s="165" t="str">
        <f t="shared" si="13"/>
        <v/>
      </c>
      <c r="M108" s="165" t="str">
        <f t="shared" si="13"/>
        <v/>
      </c>
      <c r="N108" s="165" t="str">
        <f t="shared" si="13"/>
        <v/>
      </c>
      <c r="O108" s="165" t="str">
        <f t="shared" si="13"/>
        <v/>
      </c>
      <c r="P108" s="165" t="str">
        <f t="shared" si="13"/>
        <v/>
      </c>
      <c r="Q108" s="165" t="str">
        <f t="shared" si="13"/>
        <v/>
      </c>
      <c r="R108" s="162" t="str">
        <f t="shared" si="11"/>
        <v/>
      </c>
    </row>
    <row r="109" spans="2:20" ht="13.5" hidden="1" customHeight="1" x14ac:dyDescent="0.15">
      <c r="B109" s="93">
        <v>44</v>
      </c>
      <c r="C109" s="94" t="s">
        <v>134</v>
      </c>
      <c r="D109" s="2" t="s">
        <v>76</v>
      </c>
      <c r="E109" s="164" t="s">
        <v>71</v>
      </c>
      <c r="F109" s="165" t="str">
        <f t="shared" si="13"/>
        <v/>
      </c>
      <c r="G109" s="165" t="str">
        <f t="shared" si="13"/>
        <v/>
      </c>
      <c r="H109" s="165" t="str">
        <f t="shared" si="13"/>
        <v/>
      </c>
      <c r="I109" s="165" t="str">
        <f t="shared" si="13"/>
        <v/>
      </c>
      <c r="J109" s="165" t="str">
        <f t="shared" si="13"/>
        <v/>
      </c>
      <c r="K109" s="165" t="str">
        <f t="shared" si="13"/>
        <v/>
      </c>
      <c r="L109" s="165" t="str">
        <f t="shared" si="13"/>
        <v/>
      </c>
      <c r="M109" s="165" t="str">
        <f t="shared" si="13"/>
        <v/>
      </c>
      <c r="N109" s="165" t="str">
        <f t="shared" si="13"/>
        <v/>
      </c>
      <c r="O109" s="165" t="str">
        <f t="shared" si="13"/>
        <v/>
      </c>
      <c r="P109" s="165" t="str">
        <f t="shared" si="13"/>
        <v/>
      </c>
      <c r="Q109" s="165" t="str">
        <f t="shared" si="13"/>
        <v/>
      </c>
      <c r="R109" s="162" t="str">
        <f t="shared" si="11"/>
        <v/>
      </c>
    </row>
    <row r="110" spans="2:20" ht="13.5" hidden="1" customHeight="1" x14ac:dyDescent="0.15">
      <c r="B110" s="93">
        <v>45</v>
      </c>
      <c r="C110" s="94" t="s">
        <v>135</v>
      </c>
      <c r="D110" s="2" t="s">
        <v>136</v>
      </c>
      <c r="E110" s="164" t="s">
        <v>137</v>
      </c>
      <c r="F110" s="165" t="str">
        <f t="shared" si="13"/>
        <v/>
      </c>
      <c r="G110" s="165" t="str">
        <f t="shared" si="13"/>
        <v/>
      </c>
      <c r="H110" s="165" t="str">
        <f t="shared" si="13"/>
        <v/>
      </c>
      <c r="I110" s="165" t="str">
        <f t="shared" si="13"/>
        <v/>
      </c>
      <c r="J110" s="165" t="str">
        <f t="shared" si="13"/>
        <v/>
      </c>
      <c r="K110" s="165" t="str">
        <f t="shared" si="13"/>
        <v/>
      </c>
      <c r="L110" s="165" t="str">
        <f t="shared" si="13"/>
        <v/>
      </c>
      <c r="M110" s="165" t="str">
        <f t="shared" si="13"/>
        <v/>
      </c>
      <c r="N110" s="165" t="str">
        <f t="shared" si="13"/>
        <v/>
      </c>
      <c r="O110" s="165" t="str">
        <f t="shared" si="13"/>
        <v/>
      </c>
      <c r="P110" s="165" t="str">
        <f t="shared" si="13"/>
        <v/>
      </c>
      <c r="Q110" s="165" t="str">
        <f t="shared" si="13"/>
        <v/>
      </c>
      <c r="R110" s="162" t="str">
        <f t="shared" si="11"/>
        <v/>
      </c>
    </row>
    <row r="111" spans="2:20" ht="13.5" hidden="1" customHeight="1" x14ac:dyDescent="0.15">
      <c r="B111" s="93">
        <v>46</v>
      </c>
      <c r="C111" s="94" t="s">
        <v>139</v>
      </c>
      <c r="D111" s="2" t="s">
        <v>140</v>
      </c>
      <c r="E111" s="164" t="s">
        <v>141</v>
      </c>
      <c r="F111" s="165">
        <f t="shared" si="13"/>
        <v>0.4</v>
      </c>
      <c r="G111" s="165">
        <f t="shared" si="13"/>
        <v>0.4</v>
      </c>
      <c r="H111" s="165">
        <f t="shared" si="13"/>
        <v>0.5</v>
      </c>
      <c r="I111" s="165">
        <f t="shared" si="13"/>
        <v>0.4</v>
      </c>
      <c r="J111" s="165">
        <f t="shared" si="13"/>
        <v>0.5</v>
      </c>
      <c r="K111" s="165">
        <f t="shared" si="13"/>
        <v>0.4</v>
      </c>
      <c r="L111" s="165">
        <f t="shared" si="13"/>
        <v>0.4</v>
      </c>
      <c r="M111" s="165">
        <f t="shared" si="13"/>
        <v>0.4</v>
      </c>
      <c r="N111" s="165">
        <f t="shared" si="13"/>
        <v>0.3</v>
      </c>
      <c r="O111" s="165">
        <f t="shared" si="13"/>
        <v>0.4</v>
      </c>
      <c r="P111" s="165">
        <f t="shared" si="13"/>
        <v>0.4</v>
      </c>
      <c r="Q111" s="165">
        <f t="shared" si="13"/>
        <v>0.4</v>
      </c>
      <c r="R111" s="162">
        <f t="shared" si="11"/>
        <v>0.40833333333333338</v>
      </c>
      <c r="T111" s="52">
        <v>0.34</v>
      </c>
    </row>
    <row r="112" spans="2:20" hidden="1" x14ac:dyDescent="0.15">
      <c r="B112" s="93">
        <v>47</v>
      </c>
      <c r="C112" s="94" t="s">
        <v>143</v>
      </c>
      <c r="D112" s="2" t="s">
        <v>144</v>
      </c>
      <c r="E112" s="164" t="s">
        <v>145</v>
      </c>
      <c r="F112" s="165">
        <f t="shared" si="13"/>
        <v>7.43</v>
      </c>
      <c r="G112" s="165">
        <f t="shared" si="13"/>
        <v>7.32</v>
      </c>
      <c r="H112" s="165">
        <f t="shared" si="13"/>
        <v>7.25</v>
      </c>
      <c r="I112" s="165">
        <f t="shared" si="13"/>
        <v>7.29</v>
      </c>
      <c r="J112" s="165">
        <f t="shared" si="13"/>
        <v>7.1</v>
      </c>
      <c r="K112" s="165">
        <f t="shared" si="13"/>
        <v>7.29</v>
      </c>
      <c r="L112" s="165">
        <f t="shared" si="13"/>
        <v>7.35</v>
      </c>
      <c r="M112" s="165">
        <f t="shared" si="13"/>
        <v>7.29</v>
      </c>
      <c r="N112" s="165">
        <f t="shared" si="13"/>
        <v>7.39</v>
      </c>
      <c r="O112" s="165">
        <f t="shared" si="13"/>
        <v>7.26</v>
      </c>
      <c r="P112" s="165">
        <f t="shared" si="13"/>
        <v>7.2</v>
      </c>
      <c r="Q112" s="165">
        <f t="shared" si="13"/>
        <v>7.39</v>
      </c>
      <c r="R112" s="162">
        <f t="shared" si="11"/>
        <v>7.2966666666666669</v>
      </c>
    </row>
    <row r="113" spans="2:18" hidden="1" x14ac:dyDescent="0.15">
      <c r="B113" s="93">
        <v>48</v>
      </c>
      <c r="C113" s="94" t="s">
        <v>146</v>
      </c>
      <c r="D113" s="2" t="s">
        <v>147</v>
      </c>
      <c r="E113" s="164" t="s">
        <v>145</v>
      </c>
      <c r="F113" s="165" t="str">
        <f t="shared" si="13"/>
        <v>異常なし</v>
      </c>
      <c r="G113" s="165" t="str">
        <f t="shared" si="13"/>
        <v>異常なし</v>
      </c>
      <c r="H113" s="165" t="str">
        <f t="shared" si="13"/>
        <v>異常なし</v>
      </c>
      <c r="I113" s="165" t="str">
        <f t="shared" si="13"/>
        <v>異常なし</v>
      </c>
      <c r="J113" s="165" t="str">
        <f t="shared" si="13"/>
        <v>異常なし</v>
      </c>
      <c r="K113" s="165" t="str">
        <f t="shared" si="13"/>
        <v>異常なし</v>
      </c>
      <c r="L113" s="165" t="str">
        <f t="shared" si="13"/>
        <v>異常なし</v>
      </c>
      <c r="M113" s="165" t="str">
        <f t="shared" si="13"/>
        <v>異常なし</v>
      </c>
      <c r="N113" s="165" t="str">
        <f t="shared" si="13"/>
        <v>異常なし</v>
      </c>
      <c r="O113" s="165" t="str">
        <f t="shared" si="13"/>
        <v>異常なし</v>
      </c>
      <c r="P113" s="165" t="str">
        <f t="shared" si="13"/>
        <v>異常なし</v>
      </c>
      <c r="Q113" s="165" t="str">
        <f t="shared" si="13"/>
        <v>異常なし</v>
      </c>
      <c r="R113" s="162"/>
    </row>
    <row r="114" spans="2:18" hidden="1" x14ac:dyDescent="0.15">
      <c r="B114" s="93">
        <v>49</v>
      </c>
      <c r="C114" s="94" t="s">
        <v>148</v>
      </c>
      <c r="D114" s="2" t="s">
        <v>147</v>
      </c>
      <c r="E114" s="164" t="s">
        <v>145</v>
      </c>
      <c r="F114" s="165" t="str">
        <f t="shared" ref="F114:Q117" si="14">IF(F55="","",IF(F55=$V55,$AC55,F55))</f>
        <v>異常なし</v>
      </c>
      <c r="G114" s="165" t="str">
        <f t="shared" si="14"/>
        <v>異常なし</v>
      </c>
      <c r="H114" s="165" t="str">
        <f t="shared" si="14"/>
        <v>異常なし</v>
      </c>
      <c r="I114" s="165" t="str">
        <f t="shared" si="14"/>
        <v>異常なし</v>
      </c>
      <c r="J114" s="165" t="str">
        <f t="shared" si="14"/>
        <v>異常なし</v>
      </c>
      <c r="K114" s="165" t="str">
        <f t="shared" si="14"/>
        <v>異常なし</v>
      </c>
      <c r="L114" s="165" t="str">
        <f t="shared" si="14"/>
        <v>異常なし</v>
      </c>
      <c r="M114" s="165" t="str">
        <f t="shared" si="14"/>
        <v>異常なし</v>
      </c>
      <c r="N114" s="165" t="str">
        <f t="shared" si="14"/>
        <v>異常なし</v>
      </c>
      <c r="O114" s="165" t="str">
        <f t="shared" si="14"/>
        <v>異常なし</v>
      </c>
      <c r="P114" s="165" t="str">
        <f t="shared" si="14"/>
        <v>異常なし</v>
      </c>
      <c r="Q114" s="165" t="str">
        <f t="shared" si="14"/>
        <v>異常なし</v>
      </c>
      <c r="R114" s="162"/>
    </row>
    <row r="115" spans="2:18" hidden="1" x14ac:dyDescent="0.15">
      <c r="B115" s="93">
        <v>50</v>
      </c>
      <c r="C115" s="94" t="s">
        <v>149</v>
      </c>
      <c r="D115" s="2" t="s">
        <v>150</v>
      </c>
      <c r="E115" s="164" t="s">
        <v>151</v>
      </c>
      <c r="F115" s="165">
        <f t="shared" si="14"/>
        <v>1</v>
      </c>
      <c r="G115" s="165">
        <f t="shared" si="14"/>
        <v>1</v>
      </c>
      <c r="H115" s="165">
        <f t="shared" si="14"/>
        <v>1</v>
      </c>
      <c r="I115" s="165">
        <f t="shared" si="14"/>
        <v>1</v>
      </c>
      <c r="J115" s="165">
        <f t="shared" si="14"/>
        <v>1</v>
      </c>
      <c r="K115" s="165">
        <f t="shared" si="14"/>
        <v>1</v>
      </c>
      <c r="L115" s="165">
        <f t="shared" si="14"/>
        <v>1</v>
      </c>
      <c r="M115" s="165">
        <f t="shared" si="14"/>
        <v>1</v>
      </c>
      <c r="N115" s="165">
        <f t="shared" si="14"/>
        <v>1</v>
      </c>
      <c r="O115" s="165">
        <f t="shared" si="14"/>
        <v>1</v>
      </c>
      <c r="P115" s="165">
        <f t="shared" si="14"/>
        <v>1</v>
      </c>
      <c r="Q115" s="165">
        <f t="shared" si="14"/>
        <v>1</v>
      </c>
      <c r="R115" s="162">
        <f>IF(AND(F115="",G115="",H115="",I115="",J115="",K115="",L115="",M115="",N115="",O115="",P115="",Q115=""),"",AVERAGE(F115:Q115))</f>
        <v>1</v>
      </c>
    </row>
    <row r="116" spans="2:18" hidden="1" x14ac:dyDescent="0.15">
      <c r="B116" s="93">
        <v>51</v>
      </c>
      <c r="C116" s="94" t="s">
        <v>153</v>
      </c>
      <c r="D116" s="2" t="s">
        <v>154</v>
      </c>
      <c r="E116" s="164" t="s">
        <v>155</v>
      </c>
      <c r="F116" s="165">
        <f t="shared" si="14"/>
        <v>0.1</v>
      </c>
      <c r="G116" s="165">
        <f t="shared" si="14"/>
        <v>0.1</v>
      </c>
      <c r="H116" s="165">
        <f t="shared" si="14"/>
        <v>0.1</v>
      </c>
      <c r="I116" s="165">
        <f t="shared" si="14"/>
        <v>0.1</v>
      </c>
      <c r="J116" s="165">
        <f t="shared" si="14"/>
        <v>0.1</v>
      </c>
      <c r="K116" s="165">
        <f t="shared" si="14"/>
        <v>0.1</v>
      </c>
      <c r="L116" s="165">
        <f t="shared" si="14"/>
        <v>0.1</v>
      </c>
      <c r="M116" s="165">
        <f t="shared" si="14"/>
        <v>0.1</v>
      </c>
      <c r="N116" s="165">
        <f t="shared" si="14"/>
        <v>0.1</v>
      </c>
      <c r="O116" s="165">
        <f t="shared" si="14"/>
        <v>0.1</v>
      </c>
      <c r="P116" s="165">
        <f t="shared" si="14"/>
        <v>0.1</v>
      </c>
      <c r="Q116" s="165">
        <f t="shared" si="14"/>
        <v>0.1</v>
      </c>
      <c r="R116" s="16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41"/>
      <c r="C117" s="142" t="s">
        <v>157</v>
      </c>
      <c r="D117" s="4" t="s">
        <v>62</v>
      </c>
      <c r="E117" s="166" t="s">
        <v>116</v>
      </c>
      <c r="F117" s="152">
        <f t="shared" si="14"/>
        <v>0.4</v>
      </c>
      <c r="G117" s="152">
        <f t="shared" si="14"/>
        <v>0.4</v>
      </c>
      <c r="H117" s="152">
        <f t="shared" si="14"/>
        <v>0.4</v>
      </c>
      <c r="I117" s="152">
        <f t="shared" si="14"/>
        <v>0.6</v>
      </c>
      <c r="J117" s="152">
        <f t="shared" si="14"/>
        <v>0.5</v>
      </c>
      <c r="K117" s="152">
        <f t="shared" si="14"/>
        <v>0.4</v>
      </c>
      <c r="L117" s="152">
        <f t="shared" si="14"/>
        <v>0.4</v>
      </c>
      <c r="M117" s="152">
        <f t="shared" si="14"/>
        <v>0.4</v>
      </c>
      <c r="N117" s="152">
        <f t="shared" si="14"/>
        <v>0.5</v>
      </c>
      <c r="O117" s="152">
        <f t="shared" si="14"/>
        <v>0.3</v>
      </c>
      <c r="P117" s="152">
        <f t="shared" si="14"/>
        <v>0.3</v>
      </c>
      <c r="Q117" s="152">
        <f t="shared" si="14"/>
        <v>0.3</v>
      </c>
      <c r="R117" s="167">
        <f>IF(AND(F117="",G117="",H117="",I117="",J117="",K117="",L117="",M117="",N117="",O117="",P117="",Q117=""),"",AVERAGE(F117:Q117))</f>
        <v>0.40833333333333327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7" priority="1" stopIfTrue="1" operator="equal">
      <formula>""</formula>
    </cfRule>
  </conditionalFormatting>
  <conditionalFormatting sqref="F2:T58">
    <cfRule type="cellIs" dxfId="6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2" customWidth="1"/>
    <col min="2" max="2" width="4.5" style="52" bestFit="1" customWidth="1"/>
    <col min="3" max="3" width="27.25" style="52" customWidth="1"/>
    <col min="4" max="4" width="17.875" style="52" customWidth="1"/>
    <col min="5" max="5" width="19.5" style="52" bestFit="1" customWidth="1"/>
    <col min="6" max="17" width="14.5" style="52" customWidth="1"/>
    <col min="18" max="20" width="14.25" style="52" bestFit="1" customWidth="1"/>
    <col min="21" max="21" width="9" style="52"/>
    <col min="22" max="29" width="9" style="52" hidden="1" customWidth="1"/>
    <col min="30" max="256" width="9" style="52"/>
    <col min="257" max="257" width="4.375" style="52" customWidth="1"/>
    <col min="258" max="258" width="4.5" style="52" bestFit="1" customWidth="1"/>
    <col min="259" max="259" width="27.25" style="52" customWidth="1"/>
    <col min="260" max="260" width="17.875" style="52" customWidth="1"/>
    <col min="261" max="261" width="19.5" style="52" bestFit="1" customWidth="1"/>
    <col min="262" max="273" width="14.5" style="52" customWidth="1"/>
    <col min="274" max="276" width="14.25" style="52" bestFit="1" customWidth="1"/>
    <col min="277" max="277" width="9" style="52"/>
    <col min="278" max="285" width="0" style="52" hidden="1" customWidth="1"/>
    <col min="286" max="512" width="9" style="52"/>
    <col min="513" max="513" width="4.375" style="52" customWidth="1"/>
    <col min="514" max="514" width="4.5" style="52" bestFit="1" customWidth="1"/>
    <col min="515" max="515" width="27.25" style="52" customWidth="1"/>
    <col min="516" max="516" width="17.875" style="52" customWidth="1"/>
    <col min="517" max="517" width="19.5" style="52" bestFit="1" customWidth="1"/>
    <col min="518" max="529" width="14.5" style="52" customWidth="1"/>
    <col min="530" max="532" width="14.25" style="52" bestFit="1" customWidth="1"/>
    <col min="533" max="533" width="9" style="52"/>
    <col min="534" max="541" width="0" style="52" hidden="1" customWidth="1"/>
    <col min="542" max="768" width="9" style="52"/>
    <col min="769" max="769" width="4.375" style="52" customWidth="1"/>
    <col min="770" max="770" width="4.5" style="52" bestFit="1" customWidth="1"/>
    <col min="771" max="771" width="27.25" style="52" customWidth="1"/>
    <col min="772" max="772" width="17.875" style="52" customWidth="1"/>
    <col min="773" max="773" width="19.5" style="52" bestFit="1" customWidth="1"/>
    <col min="774" max="785" width="14.5" style="52" customWidth="1"/>
    <col min="786" max="788" width="14.25" style="52" bestFit="1" customWidth="1"/>
    <col min="789" max="789" width="9" style="52"/>
    <col min="790" max="797" width="0" style="52" hidden="1" customWidth="1"/>
    <col min="798" max="1024" width="9" style="52"/>
    <col min="1025" max="1025" width="4.375" style="52" customWidth="1"/>
    <col min="1026" max="1026" width="4.5" style="52" bestFit="1" customWidth="1"/>
    <col min="1027" max="1027" width="27.25" style="52" customWidth="1"/>
    <col min="1028" max="1028" width="17.875" style="52" customWidth="1"/>
    <col min="1029" max="1029" width="19.5" style="52" bestFit="1" customWidth="1"/>
    <col min="1030" max="1041" width="14.5" style="52" customWidth="1"/>
    <col min="1042" max="1044" width="14.25" style="52" bestFit="1" customWidth="1"/>
    <col min="1045" max="1045" width="9" style="52"/>
    <col min="1046" max="1053" width="0" style="52" hidden="1" customWidth="1"/>
    <col min="1054" max="1280" width="9" style="52"/>
    <col min="1281" max="1281" width="4.375" style="52" customWidth="1"/>
    <col min="1282" max="1282" width="4.5" style="52" bestFit="1" customWidth="1"/>
    <col min="1283" max="1283" width="27.25" style="52" customWidth="1"/>
    <col min="1284" max="1284" width="17.875" style="52" customWidth="1"/>
    <col min="1285" max="1285" width="19.5" style="52" bestFit="1" customWidth="1"/>
    <col min="1286" max="1297" width="14.5" style="52" customWidth="1"/>
    <col min="1298" max="1300" width="14.25" style="52" bestFit="1" customWidth="1"/>
    <col min="1301" max="1301" width="9" style="52"/>
    <col min="1302" max="1309" width="0" style="52" hidden="1" customWidth="1"/>
    <col min="1310" max="1536" width="9" style="52"/>
    <col min="1537" max="1537" width="4.375" style="52" customWidth="1"/>
    <col min="1538" max="1538" width="4.5" style="52" bestFit="1" customWidth="1"/>
    <col min="1539" max="1539" width="27.25" style="52" customWidth="1"/>
    <col min="1540" max="1540" width="17.875" style="52" customWidth="1"/>
    <col min="1541" max="1541" width="19.5" style="52" bestFit="1" customWidth="1"/>
    <col min="1542" max="1553" width="14.5" style="52" customWidth="1"/>
    <col min="1554" max="1556" width="14.25" style="52" bestFit="1" customWidth="1"/>
    <col min="1557" max="1557" width="9" style="52"/>
    <col min="1558" max="1565" width="0" style="52" hidden="1" customWidth="1"/>
    <col min="1566" max="1792" width="9" style="52"/>
    <col min="1793" max="1793" width="4.375" style="52" customWidth="1"/>
    <col min="1794" max="1794" width="4.5" style="52" bestFit="1" customWidth="1"/>
    <col min="1795" max="1795" width="27.25" style="52" customWidth="1"/>
    <col min="1796" max="1796" width="17.875" style="52" customWidth="1"/>
    <col min="1797" max="1797" width="19.5" style="52" bestFit="1" customWidth="1"/>
    <col min="1798" max="1809" width="14.5" style="52" customWidth="1"/>
    <col min="1810" max="1812" width="14.25" style="52" bestFit="1" customWidth="1"/>
    <col min="1813" max="1813" width="9" style="52"/>
    <col min="1814" max="1821" width="0" style="52" hidden="1" customWidth="1"/>
    <col min="1822" max="2048" width="9" style="52"/>
    <col min="2049" max="2049" width="4.375" style="52" customWidth="1"/>
    <col min="2050" max="2050" width="4.5" style="52" bestFit="1" customWidth="1"/>
    <col min="2051" max="2051" width="27.25" style="52" customWidth="1"/>
    <col min="2052" max="2052" width="17.875" style="52" customWidth="1"/>
    <col min="2053" max="2053" width="19.5" style="52" bestFit="1" customWidth="1"/>
    <col min="2054" max="2065" width="14.5" style="52" customWidth="1"/>
    <col min="2066" max="2068" width="14.25" style="52" bestFit="1" customWidth="1"/>
    <col min="2069" max="2069" width="9" style="52"/>
    <col min="2070" max="2077" width="0" style="52" hidden="1" customWidth="1"/>
    <col min="2078" max="2304" width="9" style="52"/>
    <col min="2305" max="2305" width="4.375" style="52" customWidth="1"/>
    <col min="2306" max="2306" width="4.5" style="52" bestFit="1" customWidth="1"/>
    <col min="2307" max="2307" width="27.25" style="52" customWidth="1"/>
    <col min="2308" max="2308" width="17.875" style="52" customWidth="1"/>
    <col min="2309" max="2309" width="19.5" style="52" bestFit="1" customWidth="1"/>
    <col min="2310" max="2321" width="14.5" style="52" customWidth="1"/>
    <col min="2322" max="2324" width="14.25" style="52" bestFit="1" customWidth="1"/>
    <col min="2325" max="2325" width="9" style="52"/>
    <col min="2326" max="2333" width="0" style="52" hidden="1" customWidth="1"/>
    <col min="2334" max="2560" width="9" style="52"/>
    <col min="2561" max="2561" width="4.375" style="52" customWidth="1"/>
    <col min="2562" max="2562" width="4.5" style="52" bestFit="1" customWidth="1"/>
    <col min="2563" max="2563" width="27.25" style="52" customWidth="1"/>
    <col min="2564" max="2564" width="17.875" style="52" customWidth="1"/>
    <col min="2565" max="2565" width="19.5" style="52" bestFit="1" customWidth="1"/>
    <col min="2566" max="2577" width="14.5" style="52" customWidth="1"/>
    <col min="2578" max="2580" width="14.25" style="52" bestFit="1" customWidth="1"/>
    <col min="2581" max="2581" width="9" style="52"/>
    <col min="2582" max="2589" width="0" style="52" hidden="1" customWidth="1"/>
    <col min="2590" max="2816" width="9" style="52"/>
    <col min="2817" max="2817" width="4.375" style="52" customWidth="1"/>
    <col min="2818" max="2818" width="4.5" style="52" bestFit="1" customWidth="1"/>
    <col min="2819" max="2819" width="27.25" style="52" customWidth="1"/>
    <col min="2820" max="2820" width="17.875" style="52" customWidth="1"/>
    <col min="2821" max="2821" width="19.5" style="52" bestFit="1" customWidth="1"/>
    <col min="2822" max="2833" width="14.5" style="52" customWidth="1"/>
    <col min="2834" max="2836" width="14.25" style="52" bestFit="1" customWidth="1"/>
    <col min="2837" max="2837" width="9" style="52"/>
    <col min="2838" max="2845" width="0" style="52" hidden="1" customWidth="1"/>
    <col min="2846" max="3072" width="9" style="52"/>
    <col min="3073" max="3073" width="4.375" style="52" customWidth="1"/>
    <col min="3074" max="3074" width="4.5" style="52" bestFit="1" customWidth="1"/>
    <col min="3075" max="3075" width="27.25" style="52" customWidth="1"/>
    <col min="3076" max="3076" width="17.875" style="52" customWidth="1"/>
    <col min="3077" max="3077" width="19.5" style="52" bestFit="1" customWidth="1"/>
    <col min="3078" max="3089" width="14.5" style="52" customWidth="1"/>
    <col min="3090" max="3092" width="14.25" style="52" bestFit="1" customWidth="1"/>
    <col min="3093" max="3093" width="9" style="52"/>
    <col min="3094" max="3101" width="0" style="52" hidden="1" customWidth="1"/>
    <col min="3102" max="3328" width="9" style="52"/>
    <col min="3329" max="3329" width="4.375" style="52" customWidth="1"/>
    <col min="3330" max="3330" width="4.5" style="52" bestFit="1" customWidth="1"/>
    <col min="3331" max="3331" width="27.25" style="52" customWidth="1"/>
    <col min="3332" max="3332" width="17.875" style="52" customWidth="1"/>
    <col min="3333" max="3333" width="19.5" style="52" bestFit="1" customWidth="1"/>
    <col min="3334" max="3345" width="14.5" style="52" customWidth="1"/>
    <col min="3346" max="3348" width="14.25" style="52" bestFit="1" customWidth="1"/>
    <col min="3349" max="3349" width="9" style="52"/>
    <col min="3350" max="3357" width="0" style="52" hidden="1" customWidth="1"/>
    <col min="3358" max="3584" width="9" style="52"/>
    <col min="3585" max="3585" width="4.375" style="52" customWidth="1"/>
    <col min="3586" max="3586" width="4.5" style="52" bestFit="1" customWidth="1"/>
    <col min="3587" max="3587" width="27.25" style="52" customWidth="1"/>
    <col min="3588" max="3588" width="17.875" style="52" customWidth="1"/>
    <col min="3589" max="3589" width="19.5" style="52" bestFit="1" customWidth="1"/>
    <col min="3590" max="3601" width="14.5" style="52" customWidth="1"/>
    <col min="3602" max="3604" width="14.25" style="52" bestFit="1" customWidth="1"/>
    <col min="3605" max="3605" width="9" style="52"/>
    <col min="3606" max="3613" width="0" style="52" hidden="1" customWidth="1"/>
    <col min="3614" max="3840" width="9" style="52"/>
    <col min="3841" max="3841" width="4.375" style="52" customWidth="1"/>
    <col min="3842" max="3842" width="4.5" style="52" bestFit="1" customWidth="1"/>
    <col min="3843" max="3843" width="27.25" style="52" customWidth="1"/>
    <col min="3844" max="3844" width="17.875" style="52" customWidth="1"/>
    <col min="3845" max="3845" width="19.5" style="52" bestFit="1" customWidth="1"/>
    <col min="3846" max="3857" width="14.5" style="52" customWidth="1"/>
    <col min="3858" max="3860" width="14.25" style="52" bestFit="1" customWidth="1"/>
    <col min="3861" max="3861" width="9" style="52"/>
    <col min="3862" max="3869" width="0" style="52" hidden="1" customWidth="1"/>
    <col min="3870" max="4096" width="9" style="52"/>
    <col min="4097" max="4097" width="4.375" style="52" customWidth="1"/>
    <col min="4098" max="4098" width="4.5" style="52" bestFit="1" customWidth="1"/>
    <col min="4099" max="4099" width="27.25" style="52" customWidth="1"/>
    <col min="4100" max="4100" width="17.875" style="52" customWidth="1"/>
    <col min="4101" max="4101" width="19.5" style="52" bestFit="1" customWidth="1"/>
    <col min="4102" max="4113" width="14.5" style="52" customWidth="1"/>
    <col min="4114" max="4116" width="14.25" style="52" bestFit="1" customWidth="1"/>
    <col min="4117" max="4117" width="9" style="52"/>
    <col min="4118" max="4125" width="0" style="52" hidden="1" customWidth="1"/>
    <col min="4126" max="4352" width="9" style="52"/>
    <col min="4353" max="4353" width="4.375" style="52" customWidth="1"/>
    <col min="4354" max="4354" width="4.5" style="52" bestFit="1" customWidth="1"/>
    <col min="4355" max="4355" width="27.25" style="52" customWidth="1"/>
    <col min="4356" max="4356" width="17.875" style="52" customWidth="1"/>
    <col min="4357" max="4357" width="19.5" style="52" bestFit="1" customWidth="1"/>
    <col min="4358" max="4369" width="14.5" style="52" customWidth="1"/>
    <col min="4370" max="4372" width="14.25" style="52" bestFit="1" customWidth="1"/>
    <col min="4373" max="4373" width="9" style="52"/>
    <col min="4374" max="4381" width="0" style="52" hidden="1" customWidth="1"/>
    <col min="4382" max="4608" width="9" style="52"/>
    <col min="4609" max="4609" width="4.375" style="52" customWidth="1"/>
    <col min="4610" max="4610" width="4.5" style="52" bestFit="1" customWidth="1"/>
    <col min="4611" max="4611" width="27.25" style="52" customWidth="1"/>
    <col min="4612" max="4612" width="17.875" style="52" customWidth="1"/>
    <col min="4613" max="4613" width="19.5" style="52" bestFit="1" customWidth="1"/>
    <col min="4614" max="4625" width="14.5" style="52" customWidth="1"/>
    <col min="4626" max="4628" width="14.25" style="52" bestFit="1" customWidth="1"/>
    <col min="4629" max="4629" width="9" style="52"/>
    <col min="4630" max="4637" width="0" style="52" hidden="1" customWidth="1"/>
    <col min="4638" max="4864" width="9" style="52"/>
    <col min="4865" max="4865" width="4.375" style="52" customWidth="1"/>
    <col min="4866" max="4866" width="4.5" style="52" bestFit="1" customWidth="1"/>
    <col min="4867" max="4867" width="27.25" style="52" customWidth="1"/>
    <col min="4868" max="4868" width="17.875" style="52" customWidth="1"/>
    <col min="4869" max="4869" width="19.5" style="52" bestFit="1" customWidth="1"/>
    <col min="4870" max="4881" width="14.5" style="52" customWidth="1"/>
    <col min="4882" max="4884" width="14.25" style="52" bestFit="1" customWidth="1"/>
    <col min="4885" max="4885" width="9" style="52"/>
    <col min="4886" max="4893" width="0" style="52" hidden="1" customWidth="1"/>
    <col min="4894" max="5120" width="9" style="52"/>
    <col min="5121" max="5121" width="4.375" style="52" customWidth="1"/>
    <col min="5122" max="5122" width="4.5" style="52" bestFit="1" customWidth="1"/>
    <col min="5123" max="5123" width="27.25" style="52" customWidth="1"/>
    <col min="5124" max="5124" width="17.875" style="52" customWidth="1"/>
    <col min="5125" max="5125" width="19.5" style="52" bestFit="1" customWidth="1"/>
    <col min="5126" max="5137" width="14.5" style="52" customWidth="1"/>
    <col min="5138" max="5140" width="14.25" style="52" bestFit="1" customWidth="1"/>
    <col min="5141" max="5141" width="9" style="52"/>
    <col min="5142" max="5149" width="0" style="52" hidden="1" customWidth="1"/>
    <col min="5150" max="5376" width="9" style="52"/>
    <col min="5377" max="5377" width="4.375" style="52" customWidth="1"/>
    <col min="5378" max="5378" width="4.5" style="52" bestFit="1" customWidth="1"/>
    <col min="5379" max="5379" width="27.25" style="52" customWidth="1"/>
    <col min="5380" max="5380" width="17.875" style="52" customWidth="1"/>
    <col min="5381" max="5381" width="19.5" style="52" bestFit="1" customWidth="1"/>
    <col min="5382" max="5393" width="14.5" style="52" customWidth="1"/>
    <col min="5394" max="5396" width="14.25" style="52" bestFit="1" customWidth="1"/>
    <col min="5397" max="5397" width="9" style="52"/>
    <col min="5398" max="5405" width="0" style="52" hidden="1" customWidth="1"/>
    <col min="5406" max="5632" width="9" style="52"/>
    <col min="5633" max="5633" width="4.375" style="52" customWidth="1"/>
    <col min="5634" max="5634" width="4.5" style="52" bestFit="1" customWidth="1"/>
    <col min="5635" max="5635" width="27.25" style="52" customWidth="1"/>
    <col min="5636" max="5636" width="17.875" style="52" customWidth="1"/>
    <col min="5637" max="5637" width="19.5" style="52" bestFit="1" customWidth="1"/>
    <col min="5638" max="5649" width="14.5" style="52" customWidth="1"/>
    <col min="5650" max="5652" width="14.25" style="52" bestFit="1" customWidth="1"/>
    <col min="5653" max="5653" width="9" style="52"/>
    <col min="5654" max="5661" width="0" style="52" hidden="1" customWidth="1"/>
    <col min="5662" max="5888" width="9" style="52"/>
    <col min="5889" max="5889" width="4.375" style="52" customWidth="1"/>
    <col min="5890" max="5890" width="4.5" style="52" bestFit="1" customWidth="1"/>
    <col min="5891" max="5891" width="27.25" style="52" customWidth="1"/>
    <col min="5892" max="5892" width="17.875" style="52" customWidth="1"/>
    <col min="5893" max="5893" width="19.5" style="52" bestFit="1" customWidth="1"/>
    <col min="5894" max="5905" width="14.5" style="52" customWidth="1"/>
    <col min="5906" max="5908" width="14.25" style="52" bestFit="1" customWidth="1"/>
    <col min="5909" max="5909" width="9" style="52"/>
    <col min="5910" max="5917" width="0" style="52" hidden="1" customWidth="1"/>
    <col min="5918" max="6144" width="9" style="52"/>
    <col min="6145" max="6145" width="4.375" style="52" customWidth="1"/>
    <col min="6146" max="6146" width="4.5" style="52" bestFit="1" customWidth="1"/>
    <col min="6147" max="6147" width="27.25" style="52" customWidth="1"/>
    <col min="6148" max="6148" width="17.875" style="52" customWidth="1"/>
    <col min="6149" max="6149" width="19.5" style="52" bestFit="1" customWidth="1"/>
    <col min="6150" max="6161" width="14.5" style="52" customWidth="1"/>
    <col min="6162" max="6164" width="14.25" style="52" bestFit="1" customWidth="1"/>
    <col min="6165" max="6165" width="9" style="52"/>
    <col min="6166" max="6173" width="0" style="52" hidden="1" customWidth="1"/>
    <col min="6174" max="6400" width="9" style="52"/>
    <col min="6401" max="6401" width="4.375" style="52" customWidth="1"/>
    <col min="6402" max="6402" width="4.5" style="52" bestFit="1" customWidth="1"/>
    <col min="6403" max="6403" width="27.25" style="52" customWidth="1"/>
    <col min="6404" max="6404" width="17.875" style="52" customWidth="1"/>
    <col min="6405" max="6405" width="19.5" style="52" bestFit="1" customWidth="1"/>
    <col min="6406" max="6417" width="14.5" style="52" customWidth="1"/>
    <col min="6418" max="6420" width="14.25" style="52" bestFit="1" customWidth="1"/>
    <col min="6421" max="6421" width="9" style="52"/>
    <col min="6422" max="6429" width="0" style="52" hidden="1" customWidth="1"/>
    <col min="6430" max="6656" width="9" style="52"/>
    <col min="6657" max="6657" width="4.375" style="52" customWidth="1"/>
    <col min="6658" max="6658" width="4.5" style="52" bestFit="1" customWidth="1"/>
    <col min="6659" max="6659" width="27.25" style="52" customWidth="1"/>
    <col min="6660" max="6660" width="17.875" style="52" customWidth="1"/>
    <col min="6661" max="6661" width="19.5" style="52" bestFit="1" customWidth="1"/>
    <col min="6662" max="6673" width="14.5" style="52" customWidth="1"/>
    <col min="6674" max="6676" width="14.25" style="52" bestFit="1" customWidth="1"/>
    <col min="6677" max="6677" width="9" style="52"/>
    <col min="6678" max="6685" width="0" style="52" hidden="1" customWidth="1"/>
    <col min="6686" max="6912" width="9" style="52"/>
    <col min="6913" max="6913" width="4.375" style="52" customWidth="1"/>
    <col min="6914" max="6914" width="4.5" style="52" bestFit="1" customWidth="1"/>
    <col min="6915" max="6915" width="27.25" style="52" customWidth="1"/>
    <col min="6916" max="6916" width="17.875" style="52" customWidth="1"/>
    <col min="6917" max="6917" width="19.5" style="52" bestFit="1" customWidth="1"/>
    <col min="6918" max="6929" width="14.5" style="52" customWidth="1"/>
    <col min="6930" max="6932" width="14.25" style="52" bestFit="1" customWidth="1"/>
    <col min="6933" max="6933" width="9" style="52"/>
    <col min="6934" max="6941" width="0" style="52" hidden="1" customWidth="1"/>
    <col min="6942" max="7168" width="9" style="52"/>
    <col min="7169" max="7169" width="4.375" style="52" customWidth="1"/>
    <col min="7170" max="7170" width="4.5" style="52" bestFit="1" customWidth="1"/>
    <col min="7171" max="7171" width="27.25" style="52" customWidth="1"/>
    <col min="7172" max="7172" width="17.875" style="52" customWidth="1"/>
    <col min="7173" max="7173" width="19.5" style="52" bestFit="1" customWidth="1"/>
    <col min="7174" max="7185" width="14.5" style="52" customWidth="1"/>
    <col min="7186" max="7188" width="14.25" style="52" bestFit="1" customWidth="1"/>
    <col min="7189" max="7189" width="9" style="52"/>
    <col min="7190" max="7197" width="0" style="52" hidden="1" customWidth="1"/>
    <col min="7198" max="7424" width="9" style="52"/>
    <col min="7425" max="7425" width="4.375" style="52" customWidth="1"/>
    <col min="7426" max="7426" width="4.5" style="52" bestFit="1" customWidth="1"/>
    <col min="7427" max="7427" width="27.25" style="52" customWidth="1"/>
    <col min="7428" max="7428" width="17.875" style="52" customWidth="1"/>
    <col min="7429" max="7429" width="19.5" style="52" bestFit="1" customWidth="1"/>
    <col min="7430" max="7441" width="14.5" style="52" customWidth="1"/>
    <col min="7442" max="7444" width="14.25" style="52" bestFit="1" customWidth="1"/>
    <col min="7445" max="7445" width="9" style="52"/>
    <col min="7446" max="7453" width="0" style="52" hidden="1" customWidth="1"/>
    <col min="7454" max="7680" width="9" style="52"/>
    <col min="7681" max="7681" width="4.375" style="52" customWidth="1"/>
    <col min="7682" max="7682" width="4.5" style="52" bestFit="1" customWidth="1"/>
    <col min="7683" max="7683" width="27.25" style="52" customWidth="1"/>
    <col min="7684" max="7684" width="17.875" style="52" customWidth="1"/>
    <col min="7685" max="7685" width="19.5" style="52" bestFit="1" customWidth="1"/>
    <col min="7686" max="7697" width="14.5" style="52" customWidth="1"/>
    <col min="7698" max="7700" width="14.25" style="52" bestFit="1" customWidth="1"/>
    <col min="7701" max="7701" width="9" style="52"/>
    <col min="7702" max="7709" width="0" style="52" hidden="1" customWidth="1"/>
    <col min="7710" max="7936" width="9" style="52"/>
    <col min="7937" max="7937" width="4.375" style="52" customWidth="1"/>
    <col min="7938" max="7938" width="4.5" style="52" bestFit="1" customWidth="1"/>
    <col min="7939" max="7939" width="27.25" style="52" customWidth="1"/>
    <col min="7940" max="7940" width="17.875" style="52" customWidth="1"/>
    <col min="7941" max="7941" width="19.5" style="52" bestFit="1" customWidth="1"/>
    <col min="7942" max="7953" width="14.5" style="52" customWidth="1"/>
    <col min="7954" max="7956" width="14.25" style="52" bestFit="1" customWidth="1"/>
    <col min="7957" max="7957" width="9" style="52"/>
    <col min="7958" max="7965" width="0" style="52" hidden="1" customWidth="1"/>
    <col min="7966" max="8192" width="9" style="52"/>
    <col min="8193" max="8193" width="4.375" style="52" customWidth="1"/>
    <col min="8194" max="8194" width="4.5" style="52" bestFit="1" customWidth="1"/>
    <col min="8195" max="8195" width="27.25" style="52" customWidth="1"/>
    <col min="8196" max="8196" width="17.875" style="52" customWidth="1"/>
    <col min="8197" max="8197" width="19.5" style="52" bestFit="1" customWidth="1"/>
    <col min="8198" max="8209" width="14.5" style="52" customWidth="1"/>
    <col min="8210" max="8212" width="14.25" style="52" bestFit="1" customWidth="1"/>
    <col min="8213" max="8213" width="9" style="52"/>
    <col min="8214" max="8221" width="0" style="52" hidden="1" customWidth="1"/>
    <col min="8222" max="8448" width="9" style="52"/>
    <col min="8449" max="8449" width="4.375" style="52" customWidth="1"/>
    <col min="8450" max="8450" width="4.5" style="52" bestFit="1" customWidth="1"/>
    <col min="8451" max="8451" width="27.25" style="52" customWidth="1"/>
    <col min="8452" max="8452" width="17.875" style="52" customWidth="1"/>
    <col min="8453" max="8453" width="19.5" style="52" bestFit="1" customWidth="1"/>
    <col min="8454" max="8465" width="14.5" style="52" customWidth="1"/>
    <col min="8466" max="8468" width="14.25" style="52" bestFit="1" customWidth="1"/>
    <col min="8469" max="8469" width="9" style="52"/>
    <col min="8470" max="8477" width="0" style="52" hidden="1" customWidth="1"/>
    <col min="8478" max="8704" width="9" style="52"/>
    <col min="8705" max="8705" width="4.375" style="52" customWidth="1"/>
    <col min="8706" max="8706" width="4.5" style="52" bestFit="1" customWidth="1"/>
    <col min="8707" max="8707" width="27.25" style="52" customWidth="1"/>
    <col min="8708" max="8708" width="17.875" style="52" customWidth="1"/>
    <col min="8709" max="8709" width="19.5" style="52" bestFit="1" customWidth="1"/>
    <col min="8710" max="8721" width="14.5" style="52" customWidth="1"/>
    <col min="8722" max="8724" width="14.25" style="52" bestFit="1" customWidth="1"/>
    <col min="8725" max="8725" width="9" style="52"/>
    <col min="8726" max="8733" width="0" style="52" hidden="1" customWidth="1"/>
    <col min="8734" max="8960" width="9" style="52"/>
    <col min="8961" max="8961" width="4.375" style="52" customWidth="1"/>
    <col min="8962" max="8962" width="4.5" style="52" bestFit="1" customWidth="1"/>
    <col min="8963" max="8963" width="27.25" style="52" customWidth="1"/>
    <col min="8964" max="8964" width="17.875" style="52" customWidth="1"/>
    <col min="8965" max="8965" width="19.5" style="52" bestFit="1" customWidth="1"/>
    <col min="8966" max="8977" width="14.5" style="52" customWidth="1"/>
    <col min="8978" max="8980" width="14.25" style="52" bestFit="1" customWidth="1"/>
    <col min="8981" max="8981" width="9" style="52"/>
    <col min="8982" max="8989" width="0" style="52" hidden="1" customWidth="1"/>
    <col min="8990" max="9216" width="9" style="52"/>
    <col min="9217" max="9217" width="4.375" style="52" customWidth="1"/>
    <col min="9218" max="9218" width="4.5" style="52" bestFit="1" customWidth="1"/>
    <col min="9219" max="9219" width="27.25" style="52" customWidth="1"/>
    <col min="9220" max="9220" width="17.875" style="52" customWidth="1"/>
    <col min="9221" max="9221" width="19.5" style="52" bestFit="1" customWidth="1"/>
    <col min="9222" max="9233" width="14.5" style="52" customWidth="1"/>
    <col min="9234" max="9236" width="14.25" style="52" bestFit="1" customWidth="1"/>
    <col min="9237" max="9237" width="9" style="52"/>
    <col min="9238" max="9245" width="0" style="52" hidden="1" customWidth="1"/>
    <col min="9246" max="9472" width="9" style="52"/>
    <col min="9473" max="9473" width="4.375" style="52" customWidth="1"/>
    <col min="9474" max="9474" width="4.5" style="52" bestFit="1" customWidth="1"/>
    <col min="9475" max="9475" width="27.25" style="52" customWidth="1"/>
    <col min="9476" max="9476" width="17.875" style="52" customWidth="1"/>
    <col min="9477" max="9477" width="19.5" style="52" bestFit="1" customWidth="1"/>
    <col min="9478" max="9489" width="14.5" style="52" customWidth="1"/>
    <col min="9490" max="9492" width="14.25" style="52" bestFit="1" customWidth="1"/>
    <col min="9493" max="9493" width="9" style="52"/>
    <col min="9494" max="9501" width="0" style="52" hidden="1" customWidth="1"/>
    <col min="9502" max="9728" width="9" style="52"/>
    <col min="9729" max="9729" width="4.375" style="52" customWidth="1"/>
    <col min="9730" max="9730" width="4.5" style="52" bestFit="1" customWidth="1"/>
    <col min="9731" max="9731" width="27.25" style="52" customWidth="1"/>
    <col min="9732" max="9732" width="17.875" style="52" customWidth="1"/>
    <col min="9733" max="9733" width="19.5" style="52" bestFit="1" customWidth="1"/>
    <col min="9734" max="9745" width="14.5" style="52" customWidth="1"/>
    <col min="9746" max="9748" width="14.25" style="52" bestFit="1" customWidth="1"/>
    <col min="9749" max="9749" width="9" style="52"/>
    <col min="9750" max="9757" width="0" style="52" hidden="1" customWidth="1"/>
    <col min="9758" max="9984" width="9" style="52"/>
    <col min="9985" max="9985" width="4.375" style="52" customWidth="1"/>
    <col min="9986" max="9986" width="4.5" style="52" bestFit="1" customWidth="1"/>
    <col min="9987" max="9987" width="27.25" style="52" customWidth="1"/>
    <col min="9988" max="9988" width="17.875" style="52" customWidth="1"/>
    <col min="9989" max="9989" width="19.5" style="52" bestFit="1" customWidth="1"/>
    <col min="9990" max="10001" width="14.5" style="52" customWidth="1"/>
    <col min="10002" max="10004" width="14.25" style="52" bestFit="1" customWidth="1"/>
    <col min="10005" max="10005" width="9" style="52"/>
    <col min="10006" max="10013" width="0" style="52" hidden="1" customWidth="1"/>
    <col min="10014" max="10240" width="9" style="52"/>
    <col min="10241" max="10241" width="4.375" style="52" customWidth="1"/>
    <col min="10242" max="10242" width="4.5" style="52" bestFit="1" customWidth="1"/>
    <col min="10243" max="10243" width="27.25" style="52" customWidth="1"/>
    <col min="10244" max="10244" width="17.875" style="52" customWidth="1"/>
    <col min="10245" max="10245" width="19.5" style="52" bestFit="1" customWidth="1"/>
    <col min="10246" max="10257" width="14.5" style="52" customWidth="1"/>
    <col min="10258" max="10260" width="14.25" style="52" bestFit="1" customWidth="1"/>
    <col min="10261" max="10261" width="9" style="52"/>
    <col min="10262" max="10269" width="0" style="52" hidden="1" customWidth="1"/>
    <col min="10270" max="10496" width="9" style="52"/>
    <col min="10497" max="10497" width="4.375" style="52" customWidth="1"/>
    <col min="10498" max="10498" width="4.5" style="52" bestFit="1" customWidth="1"/>
    <col min="10499" max="10499" width="27.25" style="52" customWidth="1"/>
    <col min="10500" max="10500" width="17.875" style="52" customWidth="1"/>
    <col min="10501" max="10501" width="19.5" style="52" bestFit="1" customWidth="1"/>
    <col min="10502" max="10513" width="14.5" style="52" customWidth="1"/>
    <col min="10514" max="10516" width="14.25" style="52" bestFit="1" customWidth="1"/>
    <col min="10517" max="10517" width="9" style="52"/>
    <col min="10518" max="10525" width="0" style="52" hidden="1" customWidth="1"/>
    <col min="10526" max="10752" width="9" style="52"/>
    <col min="10753" max="10753" width="4.375" style="52" customWidth="1"/>
    <col min="10754" max="10754" width="4.5" style="52" bestFit="1" customWidth="1"/>
    <col min="10755" max="10755" width="27.25" style="52" customWidth="1"/>
    <col min="10756" max="10756" width="17.875" style="52" customWidth="1"/>
    <col min="10757" max="10757" width="19.5" style="52" bestFit="1" customWidth="1"/>
    <col min="10758" max="10769" width="14.5" style="52" customWidth="1"/>
    <col min="10770" max="10772" width="14.25" style="52" bestFit="1" customWidth="1"/>
    <col min="10773" max="10773" width="9" style="52"/>
    <col min="10774" max="10781" width="0" style="52" hidden="1" customWidth="1"/>
    <col min="10782" max="11008" width="9" style="52"/>
    <col min="11009" max="11009" width="4.375" style="52" customWidth="1"/>
    <col min="11010" max="11010" width="4.5" style="52" bestFit="1" customWidth="1"/>
    <col min="11011" max="11011" width="27.25" style="52" customWidth="1"/>
    <col min="11012" max="11012" width="17.875" style="52" customWidth="1"/>
    <col min="11013" max="11013" width="19.5" style="52" bestFit="1" customWidth="1"/>
    <col min="11014" max="11025" width="14.5" style="52" customWidth="1"/>
    <col min="11026" max="11028" width="14.25" style="52" bestFit="1" customWidth="1"/>
    <col min="11029" max="11029" width="9" style="52"/>
    <col min="11030" max="11037" width="0" style="52" hidden="1" customWidth="1"/>
    <col min="11038" max="11264" width="9" style="52"/>
    <col min="11265" max="11265" width="4.375" style="52" customWidth="1"/>
    <col min="11266" max="11266" width="4.5" style="52" bestFit="1" customWidth="1"/>
    <col min="11267" max="11267" width="27.25" style="52" customWidth="1"/>
    <col min="11268" max="11268" width="17.875" style="52" customWidth="1"/>
    <col min="11269" max="11269" width="19.5" style="52" bestFit="1" customWidth="1"/>
    <col min="11270" max="11281" width="14.5" style="52" customWidth="1"/>
    <col min="11282" max="11284" width="14.25" style="52" bestFit="1" customWidth="1"/>
    <col min="11285" max="11285" width="9" style="52"/>
    <col min="11286" max="11293" width="0" style="52" hidden="1" customWidth="1"/>
    <col min="11294" max="11520" width="9" style="52"/>
    <col min="11521" max="11521" width="4.375" style="52" customWidth="1"/>
    <col min="11522" max="11522" width="4.5" style="52" bestFit="1" customWidth="1"/>
    <col min="11523" max="11523" width="27.25" style="52" customWidth="1"/>
    <col min="11524" max="11524" width="17.875" style="52" customWidth="1"/>
    <col min="11525" max="11525" width="19.5" style="52" bestFit="1" customWidth="1"/>
    <col min="11526" max="11537" width="14.5" style="52" customWidth="1"/>
    <col min="11538" max="11540" width="14.25" style="52" bestFit="1" customWidth="1"/>
    <col min="11541" max="11541" width="9" style="52"/>
    <col min="11542" max="11549" width="0" style="52" hidden="1" customWidth="1"/>
    <col min="11550" max="11776" width="9" style="52"/>
    <col min="11777" max="11777" width="4.375" style="52" customWidth="1"/>
    <col min="11778" max="11778" width="4.5" style="52" bestFit="1" customWidth="1"/>
    <col min="11779" max="11779" width="27.25" style="52" customWidth="1"/>
    <col min="11780" max="11780" width="17.875" style="52" customWidth="1"/>
    <col min="11781" max="11781" width="19.5" style="52" bestFit="1" customWidth="1"/>
    <col min="11782" max="11793" width="14.5" style="52" customWidth="1"/>
    <col min="11794" max="11796" width="14.25" style="52" bestFit="1" customWidth="1"/>
    <col min="11797" max="11797" width="9" style="52"/>
    <col min="11798" max="11805" width="0" style="52" hidden="1" customWidth="1"/>
    <col min="11806" max="12032" width="9" style="52"/>
    <col min="12033" max="12033" width="4.375" style="52" customWidth="1"/>
    <col min="12034" max="12034" width="4.5" style="52" bestFit="1" customWidth="1"/>
    <col min="12035" max="12035" width="27.25" style="52" customWidth="1"/>
    <col min="12036" max="12036" width="17.875" style="52" customWidth="1"/>
    <col min="12037" max="12037" width="19.5" style="52" bestFit="1" customWidth="1"/>
    <col min="12038" max="12049" width="14.5" style="52" customWidth="1"/>
    <col min="12050" max="12052" width="14.25" style="52" bestFit="1" customWidth="1"/>
    <col min="12053" max="12053" width="9" style="52"/>
    <col min="12054" max="12061" width="0" style="52" hidden="1" customWidth="1"/>
    <col min="12062" max="12288" width="9" style="52"/>
    <col min="12289" max="12289" width="4.375" style="52" customWidth="1"/>
    <col min="12290" max="12290" width="4.5" style="52" bestFit="1" customWidth="1"/>
    <col min="12291" max="12291" width="27.25" style="52" customWidth="1"/>
    <col min="12292" max="12292" width="17.875" style="52" customWidth="1"/>
    <col min="12293" max="12293" width="19.5" style="52" bestFit="1" customWidth="1"/>
    <col min="12294" max="12305" width="14.5" style="52" customWidth="1"/>
    <col min="12306" max="12308" width="14.25" style="52" bestFit="1" customWidth="1"/>
    <col min="12309" max="12309" width="9" style="52"/>
    <col min="12310" max="12317" width="0" style="52" hidden="1" customWidth="1"/>
    <col min="12318" max="12544" width="9" style="52"/>
    <col min="12545" max="12545" width="4.375" style="52" customWidth="1"/>
    <col min="12546" max="12546" width="4.5" style="52" bestFit="1" customWidth="1"/>
    <col min="12547" max="12547" width="27.25" style="52" customWidth="1"/>
    <col min="12548" max="12548" width="17.875" style="52" customWidth="1"/>
    <col min="12549" max="12549" width="19.5" style="52" bestFit="1" customWidth="1"/>
    <col min="12550" max="12561" width="14.5" style="52" customWidth="1"/>
    <col min="12562" max="12564" width="14.25" style="52" bestFit="1" customWidth="1"/>
    <col min="12565" max="12565" width="9" style="52"/>
    <col min="12566" max="12573" width="0" style="52" hidden="1" customWidth="1"/>
    <col min="12574" max="12800" width="9" style="52"/>
    <col min="12801" max="12801" width="4.375" style="52" customWidth="1"/>
    <col min="12802" max="12802" width="4.5" style="52" bestFit="1" customWidth="1"/>
    <col min="12803" max="12803" width="27.25" style="52" customWidth="1"/>
    <col min="12804" max="12804" width="17.875" style="52" customWidth="1"/>
    <col min="12805" max="12805" width="19.5" style="52" bestFit="1" customWidth="1"/>
    <col min="12806" max="12817" width="14.5" style="52" customWidth="1"/>
    <col min="12818" max="12820" width="14.25" style="52" bestFit="1" customWidth="1"/>
    <col min="12821" max="12821" width="9" style="52"/>
    <col min="12822" max="12829" width="0" style="52" hidden="1" customWidth="1"/>
    <col min="12830" max="13056" width="9" style="52"/>
    <col min="13057" max="13057" width="4.375" style="52" customWidth="1"/>
    <col min="13058" max="13058" width="4.5" style="52" bestFit="1" customWidth="1"/>
    <col min="13059" max="13059" width="27.25" style="52" customWidth="1"/>
    <col min="13060" max="13060" width="17.875" style="52" customWidth="1"/>
    <col min="13061" max="13061" width="19.5" style="52" bestFit="1" customWidth="1"/>
    <col min="13062" max="13073" width="14.5" style="52" customWidth="1"/>
    <col min="13074" max="13076" width="14.25" style="52" bestFit="1" customWidth="1"/>
    <col min="13077" max="13077" width="9" style="52"/>
    <col min="13078" max="13085" width="0" style="52" hidden="1" customWidth="1"/>
    <col min="13086" max="13312" width="9" style="52"/>
    <col min="13313" max="13313" width="4.375" style="52" customWidth="1"/>
    <col min="13314" max="13314" width="4.5" style="52" bestFit="1" customWidth="1"/>
    <col min="13315" max="13315" width="27.25" style="52" customWidth="1"/>
    <col min="13316" max="13316" width="17.875" style="52" customWidth="1"/>
    <col min="13317" max="13317" width="19.5" style="52" bestFit="1" customWidth="1"/>
    <col min="13318" max="13329" width="14.5" style="52" customWidth="1"/>
    <col min="13330" max="13332" width="14.25" style="52" bestFit="1" customWidth="1"/>
    <col min="13333" max="13333" width="9" style="52"/>
    <col min="13334" max="13341" width="0" style="52" hidden="1" customWidth="1"/>
    <col min="13342" max="13568" width="9" style="52"/>
    <col min="13569" max="13569" width="4.375" style="52" customWidth="1"/>
    <col min="13570" max="13570" width="4.5" style="52" bestFit="1" customWidth="1"/>
    <col min="13571" max="13571" width="27.25" style="52" customWidth="1"/>
    <col min="13572" max="13572" width="17.875" style="52" customWidth="1"/>
    <col min="13573" max="13573" width="19.5" style="52" bestFit="1" customWidth="1"/>
    <col min="13574" max="13585" width="14.5" style="52" customWidth="1"/>
    <col min="13586" max="13588" width="14.25" style="52" bestFit="1" customWidth="1"/>
    <col min="13589" max="13589" width="9" style="52"/>
    <col min="13590" max="13597" width="0" style="52" hidden="1" customWidth="1"/>
    <col min="13598" max="13824" width="9" style="52"/>
    <col min="13825" max="13825" width="4.375" style="52" customWidth="1"/>
    <col min="13826" max="13826" width="4.5" style="52" bestFit="1" customWidth="1"/>
    <col min="13827" max="13827" width="27.25" style="52" customWidth="1"/>
    <col min="13828" max="13828" width="17.875" style="52" customWidth="1"/>
    <col min="13829" max="13829" width="19.5" style="52" bestFit="1" customWidth="1"/>
    <col min="13830" max="13841" width="14.5" style="52" customWidth="1"/>
    <col min="13842" max="13844" width="14.25" style="52" bestFit="1" customWidth="1"/>
    <col min="13845" max="13845" width="9" style="52"/>
    <col min="13846" max="13853" width="0" style="52" hidden="1" customWidth="1"/>
    <col min="13854" max="14080" width="9" style="52"/>
    <col min="14081" max="14081" width="4.375" style="52" customWidth="1"/>
    <col min="14082" max="14082" width="4.5" style="52" bestFit="1" customWidth="1"/>
    <col min="14083" max="14083" width="27.25" style="52" customWidth="1"/>
    <col min="14084" max="14084" width="17.875" style="52" customWidth="1"/>
    <col min="14085" max="14085" width="19.5" style="52" bestFit="1" customWidth="1"/>
    <col min="14086" max="14097" width="14.5" style="52" customWidth="1"/>
    <col min="14098" max="14100" width="14.25" style="52" bestFit="1" customWidth="1"/>
    <col min="14101" max="14101" width="9" style="52"/>
    <col min="14102" max="14109" width="0" style="52" hidden="1" customWidth="1"/>
    <col min="14110" max="14336" width="9" style="52"/>
    <col min="14337" max="14337" width="4.375" style="52" customWidth="1"/>
    <col min="14338" max="14338" width="4.5" style="52" bestFit="1" customWidth="1"/>
    <col min="14339" max="14339" width="27.25" style="52" customWidth="1"/>
    <col min="14340" max="14340" width="17.875" style="52" customWidth="1"/>
    <col min="14341" max="14341" width="19.5" style="52" bestFit="1" customWidth="1"/>
    <col min="14342" max="14353" width="14.5" style="52" customWidth="1"/>
    <col min="14354" max="14356" width="14.25" style="52" bestFit="1" customWidth="1"/>
    <col min="14357" max="14357" width="9" style="52"/>
    <col min="14358" max="14365" width="0" style="52" hidden="1" customWidth="1"/>
    <col min="14366" max="14592" width="9" style="52"/>
    <col min="14593" max="14593" width="4.375" style="52" customWidth="1"/>
    <col min="14594" max="14594" width="4.5" style="52" bestFit="1" customWidth="1"/>
    <col min="14595" max="14595" width="27.25" style="52" customWidth="1"/>
    <col min="14596" max="14596" width="17.875" style="52" customWidth="1"/>
    <col min="14597" max="14597" width="19.5" style="52" bestFit="1" customWidth="1"/>
    <col min="14598" max="14609" width="14.5" style="52" customWidth="1"/>
    <col min="14610" max="14612" width="14.25" style="52" bestFit="1" customWidth="1"/>
    <col min="14613" max="14613" width="9" style="52"/>
    <col min="14614" max="14621" width="0" style="52" hidden="1" customWidth="1"/>
    <col min="14622" max="14848" width="9" style="52"/>
    <col min="14849" max="14849" width="4.375" style="52" customWidth="1"/>
    <col min="14850" max="14850" width="4.5" style="52" bestFit="1" customWidth="1"/>
    <col min="14851" max="14851" width="27.25" style="52" customWidth="1"/>
    <col min="14852" max="14852" width="17.875" style="52" customWidth="1"/>
    <col min="14853" max="14853" width="19.5" style="52" bestFit="1" customWidth="1"/>
    <col min="14854" max="14865" width="14.5" style="52" customWidth="1"/>
    <col min="14866" max="14868" width="14.25" style="52" bestFit="1" customWidth="1"/>
    <col min="14869" max="14869" width="9" style="52"/>
    <col min="14870" max="14877" width="0" style="52" hidden="1" customWidth="1"/>
    <col min="14878" max="15104" width="9" style="52"/>
    <col min="15105" max="15105" width="4.375" style="52" customWidth="1"/>
    <col min="15106" max="15106" width="4.5" style="52" bestFit="1" customWidth="1"/>
    <col min="15107" max="15107" width="27.25" style="52" customWidth="1"/>
    <col min="15108" max="15108" width="17.875" style="52" customWidth="1"/>
    <col min="15109" max="15109" width="19.5" style="52" bestFit="1" customWidth="1"/>
    <col min="15110" max="15121" width="14.5" style="52" customWidth="1"/>
    <col min="15122" max="15124" width="14.25" style="52" bestFit="1" customWidth="1"/>
    <col min="15125" max="15125" width="9" style="52"/>
    <col min="15126" max="15133" width="0" style="52" hidden="1" customWidth="1"/>
    <col min="15134" max="15360" width="9" style="52"/>
    <col min="15361" max="15361" width="4.375" style="52" customWidth="1"/>
    <col min="15362" max="15362" width="4.5" style="52" bestFit="1" customWidth="1"/>
    <col min="15363" max="15363" width="27.25" style="52" customWidth="1"/>
    <col min="15364" max="15364" width="17.875" style="52" customWidth="1"/>
    <col min="15365" max="15365" width="19.5" style="52" bestFit="1" customWidth="1"/>
    <col min="15366" max="15377" width="14.5" style="52" customWidth="1"/>
    <col min="15378" max="15380" width="14.25" style="52" bestFit="1" customWidth="1"/>
    <col min="15381" max="15381" width="9" style="52"/>
    <col min="15382" max="15389" width="0" style="52" hidden="1" customWidth="1"/>
    <col min="15390" max="15616" width="9" style="52"/>
    <col min="15617" max="15617" width="4.375" style="52" customWidth="1"/>
    <col min="15618" max="15618" width="4.5" style="52" bestFit="1" customWidth="1"/>
    <col min="15619" max="15619" width="27.25" style="52" customWidth="1"/>
    <col min="15620" max="15620" width="17.875" style="52" customWidth="1"/>
    <col min="15621" max="15621" width="19.5" style="52" bestFit="1" customWidth="1"/>
    <col min="15622" max="15633" width="14.5" style="52" customWidth="1"/>
    <col min="15634" max="15636" width="14.25" style="52" bestFit="1" customWidth="1"/>
    <col min="15637" max="15637" width="9" style="52"/>
    <col min="15638" max="15645" width="0" style="52" hidden="1" customWidth="1"/>
    <col min="15646" max="15872" width="9" style="52"/>
    <col min="15873" max="15873" width="4.375" style="52" customWidth="1"/>
    <col min="15874" max="15874" width="4.5" style="52" bestFit="1" customWidth="1"/>
    <col min="15875" max="15875" width="27.25" style="52" customWidth="1"/>
    <col min="15876" max="15876" width="17.875" style="52" customWidth="1"/>
    <col min="15877" max="15877" width="19.5" style="52" bestFit="1" customWidth="1"/>
    <col min="15878" max="15889" width="14.5" style="52" customWidth="1"/>
    <col min="15890" max="15892" width="14.25" style="52" bestFit="1" customWidth="1"/>
    <col min="15893" max="15893" width="9" style="52"/>
    <col min="15894" max="15901" width="0" style="52" hidden="1" customWidth="1"/>
    <col min="15902" max="16128" width="9" style="52"/>
    <col min="16129" max="16129" width="4.375" style="52" customWidth="1"/>
    <col min="16130" max="16130" width="4.5" style="52" bestFit="1" customWidth="1"/>
    <col min="16131" max="16131" width="27.25" style="52" customWidth="1"/>
    <col min="16132" max="16132" width="17.875" style="52" customWidth="1"/>
    <col min="16133" max="16133" width="19.5" style="52" bestFit="1" customWidth="1"/>
    <col min="16134" max="16145" width="14.5" style="52" customWidth="1"/>
    <col min="16146" max="16148" width="14.25" style="52" bestFit="1" customWidth="1"/>
    <col min="16149" max="16149" width="9" style="52"/>
    <col min="16150" max="16157" width="0" style="52" hidden="1" customWidth="1"/>
    <col min="16158" max="16384" width="9" style="52"/>
  </cols>
  <sheetData>
    <row r="1" spans="1:29" ht="28.5" customHeight="1" thickBot="1" x14ac:dyDescent="0.35">
      <c r="B1" s="47" t="s">
        <v>254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9" x14ac:dyDescent="0.15">
      <c r="B2" s="53" t="s">
        <v>0</v>
      </c>
      <c r="C2" s="54"/>
      <c r="D2" s="54" t="s">
        <v>1</v>
      </c>
      <c r="E2" s="55" t="s">
        <v>2</v>
      </c>
      <c r="F2" s="48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  <c r="P2" s="45" t="s">
        <v>13</v>
      </c>
      <c r="Q2" s="43" t="s">
        <v>14</v>
      </c>
      <c r="R2" s="43" t="s">
        <v>15</v>
      </c>
      <c r="S2" s="43" t="s">
        <v>16</v>
      </c>
      <c r="T2" s="50" t="s">
        <v>17</v>
      </c>
    </row>
    <row r="3" spans="1:29" x14ac:dyDescent="0.15">
      <c r="B3" s="56"/>
      <c r="C3" s="57"/>
      <c r="D3" s="57"/>
      <c r="E3" s="58"/>
      <c r="F3" s="49"/>
      <c r="G3" s="46"/>
      <c r="H3" s="46"/>
      <c r="I3" s="46"/>
      <c r="J3" s="46"/>
      <c r="K3" s="46"/>
      <c r="L3" s="46"/>
      <c r="M3" s="46"/>
      <c r="N3" s="46"/>
      <c r="O3" s="46"/>
      <c r="P3" s="46"/>
      <c r="Q3" s="44"/>
      <c r="R3" s="44"/>
      <c r="S3" s="44"/>
      <c r="T3" s="51"/>
    </row>
    <row r="4" spans="1:29" x14ac:dyDescent="0.15">
      <c r="B4" s="59" t="s">
        <v>18</v>
      </c>
      <c r="C4" s="60"/>
      <c r="D4" s="61" t="s">
        <v>161</v>
      </c>
      <c r="E4" s="62" t="s">
        <v>161</v>
      </c>
      <c r="F4" s="63">
        <v>44671</v>
      </c>
      <c r="G4" s="64">
        <v>44699</v>
      </c>
      <c r="H4" s="64">
        <v>44727</v>
      </c>
      <c r="I4" s="64">
        <v>44756</v>
      </c>
      <c r="J4" s="64">
        <v>44790</v>
      </c>
      <c r="K4" s="64">
        <v>44825</v>
      </c>
      <c r="L4" s="64">
        <v>44853</v>
      </c>
      <c r="M4" s="64">
        <v>44881</v>
      </c>
      <c r="N4" s="64">
        <v>44916</v>
      </c>
      <c r="O4" s="64">
        <v>44944</v>
      </c>
      <c r="P4" s="64">
        <v>44972</v>
      </c>
      <c r="Q4" s="65">
        <v>44993</v>
      </c>
      <c r="R4" s="168"/>
      <c r="S4" s="168"/>
      <c r="T4" s="67"/>
    </row>
    <row r="5" spans="1:29" x14ac:dyDescent="0.15">
      <c r="B5" s="59" t="s">
        <v>20</v>
      </c>
      <c r="C5" s="60"/>
      <c r="D5" s="61" t="s">
        <v>161</v>
      </c>
      <c r="E5" s="62" t="s">
        <v>161</v>
      </c>
      <c r="F5" s="68">
        <v>15</v>
      </c>
      <c r="G5" s="69">
        <v>17</v>
      </c>
      <c r="H5" s="69">
        <v>19.5</v>
      </c>
      <c r="I5" s="69">
        <v>25</v>
      </c>
      <c r="J5" s="69">
        <v>27.5</v>
      </c>
      <c r="K5" s="69">
        <v>24.5</v>
      </c>
      <c r="L5" s="69">
        <v>19</v>
      </c>
      <c r="M5" s="69">
        <v>17</v>
      </c>
      <c r="N5" s="69">
        <v>11</v>
      </c>
      <c r="O5" s="69">
        <v>9</v>
      </c>
      <c r="P5" s="69">
        <v>8</v>
      </c>
      <c r="Q5" s="70">
        <v>9.5</v>
      </c>
      <c r="R5" s="169">
        <f>MIN(F5:Q5)</f>
        <v>8</v>
      </c>
      <c r="S5" s="169">
        <f>MAX(F5:Q5)</f>
        <v>27.5</v>
      </c>
      <c r="T5" s="72">
        <f>AVERAGE(F5:Q5)</f>
        <v>16.833333333333332</v>
      </c>
    </row>
    <row r="6" spans="1:29" ht="14.25" thickBot="1" x14ac:dyDescent="0.2">
      <c r="B6" s="73" t="s">
        <v>21</v>
      </c>
      <c r="C6" s="74"/>
      <c r="D6" s="75" t="s">
        <v>160</v>
      </c>
      <c r="E6" s="76" t="s">
        <v>160</v>
      </c>
      <c r="F6" s="77">
        <v>19</v>
      </c>
      <c r="G6" s="78">
        <v>23</v>
      </c>
      <c r="H6" s="78">
        <v>17.5</v>
      </c>
      <c r="I6" s="78">
        <v>23.5</v>
      </c>
      <c r="J6" s="78">
        <v>25</v>
      </c>
      <c r="K6" s="78">
        <v>20.5</v>
      </c>
      <c r="L6" s="78">
        <v>13</v>
      </c>
      <c r="M6" s="78">
        <v>10.5</v>
      </c>
      <c r="N6" s="78">
        <v>-1</v>
      </c>
      <c r="O6" s="78">
        <v>5</v>
      </c>
      <c r="P6" s="78">
        <v>2</v>
      </c>
      <c r="Q6" s="79">
        <v>10.5</v>
      </c>
      <c r="R6" s="80">
        <f>MIN(F6:Q6)</f>
        <v>-1</v>
      </c>
      <c r="S6" s="81">
        <f>MAX(F6:Q6)</f>
        <v>25</v>
      </c>
      <c r="T6" s="81">
        <f>AVERAGE(F6:Q6)</f>
        <v>14.041666666666666</v>
      </c>
    </row>
    <row r="7" spans="1:29" ht="14.25" thickTop="1" x14ac:dyDescent="0.15">
      <c r="A7" s="82"/>
      <c r="B7" s="83">
        <v>1</v>
      </c>
      <c r="C7" s="84" t="s">
        <v>22</v>
      </c>
      <c r="D7" s="1" t="s">
        <v>23</v>
      </c>
      <c r="E7" s="85" t="s">
        <v>24</v>
      </c>
      <c r="F7" s="86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8">
        <v>0</v>
      </c>
      <c r="M7" s="87">
        <v>0</v>
      </c>
      <c r="N7" s="87">
        <v>0</v>
      </c>
      <c r="O7" s="87">
        <v>0</v>
      </c>
      <c r="P7" s="87">
        <v>0</v>
      </c>
      <c r="Q7" s="89">
        <v>0</v>
      </c>
      <c r="R7" s="90">
        <f>IF(U7=1,"",IF(W7&gt;0,V7,IF(Y7&gt;0,Z7,"")))</f>
        <v>0</v>
      </c>
      <c r="S7" s="91">
        <f t="shared" ref="S7:S58" si="0">IF(U7=1,"",IF(X7=12,"",IF(W7+X7=12,V7,AA7)))</f>
        <v>0</v>
      </c>
      <c r="T7" s="92">
        <f t="shared" ref="T7:T58" si="1">IF(R66&gt;AC7,R66,V7)</f>
        <v>0</v>
      </c>
      <c r="V7" s="52">
        <v>0</v>
      </c>
      <c r="W7" s="52">
        <f t="shared" ref="W7:W58" si="2">COUNTIF(F7:Q7,V7)</f>
        <v>12</v>
      </c>
      <c r="X7" s="52">
        <f t="shared" ref="X7:X58" si="3">COUNTIF(F7:Q7,"")</f>
        <v>0</v>
      </c>
      <c r="Y7" s="52">
        <f t="shared" ref="Y7:Y58" si="4">12-(W7+X7)</f>
        <v>0</v>
      </c>
      <c r="Z7" s="52">
        <f t="shared" ref="Z7:Z58" si="5">MIN(F7:Q7)</f>
        <v>0</v>
      </c>
      <c r="AA7" s="52">
        <f t="shared" ref="AA7:AA58" si="6">MAX(F7:Q7)</f>
        <v>0</v>
      </c>
      <c r="AC7" s="52">
        <v>0</v>
      </c>
    </row>
    <row r="8" spans="1:29" x14ac:dyDescent="0.15">
      <c r="A8" s="82"/>
      <c r="B8" s="93">
        <v>2</v>
      </c>
      <c r="C8" s="94" t="s">
        <v>25</v>
      </c>
      <c r="D8" s="2" t="s">
        <v>26</v>
      </c>
      <c r="E8" s="95" t="s">
        <v>27</v>
      </c>
      <c r="F8" s="96" t="s">
        <v>244</v>
      </c>
      <c r="G8" s="97" t="s">
        <v>244</v>
      </c>
      <c r="H8" s="97" t="s">
        <v>244</v>
      </c>
      <c r="I8" s="97" t="s">
        <v>244</v>
      </c>
      <c r="J8" s="97" t="s">
        <v>244</v>
      </c>
      <c r="K8" s="97" t="s">
        <v>244</v>
      </c>
      <c r="L8" s="97" t="s">
        <v>244</v>
      </c>
      <c r="M8" s="97" t="s">
        <v>244</v>
      </c>
      <c r="N8" s="97" t="s">
        <v>244</v>
      </c>
      <c r="O8" s="97" t="s">
        <v>244</v>
      </c>
      <c r="P8" s="97" t="s">
        <v>244</v>
      </c>
      <c r="Q8" s="98" t="s">
        <v>244</v>
      </c>
      <c r="R8" s="99" t="str">
        <f t="shared" ref="R8:R58" si="7">IF(U8=1,"",IF(W8&gt;0,V8,IF(Y8&gt;0,Z8,"")))</f>
        <v>不検出</v>
      </c>
      <c r="S8" s="100" t="str">
        <f t="shared" si="0"/>
        <v>不検出</v>
      </c>
      <c r="T8" s="101"/>
      <c r="V8" s="52" t="s">
        <v>28</v>
      </c>
      <c r="W8" s="52">
        <f t="shared" si="2"/>
        <v>12</v>
      </c>
      <c r="X8" s="52">
        <f t="shared" si="3"/>
        <v>0</v>
      </c>
      <c r="Y8" s="52">
        <f t="shared" si="4"/>
        <v>0</v>
      </c>
      <c r="Z8" s="52">
        <f t="shared" si="5"/>
        <v>0</v>
      </c>
      <c r="AA8" s="52">
        <f t="shared" si="6"/>
        <v>0</v>
      </c>
      <c r="AC8" s="52" t="s">
        <v>28</v>
      </c>
    </row>
    <row r="9" spans="1:29" x14ac:dyDescent="0.15">
      <c r="A9" s="82"/>
      <c r="B9" s="93">
        <v>3</v>
      </c>
      <c r="C9" s="102" t="s">
        <v>29</v>
      </c>
      <c r="D9" s="3" t="s">
        <v>30</v>
      </c>
      <c r="E9" s="103" t="s">
        <v>31</v>
      </c>
      <c r="F9" s="104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6"/>
      <c r="R9" s="107" t="str">
        <f t="shared" si="7"/>
        <v/>
      </c>
      <c r="S9" s="108" t="str">
        <f t="shared" si="0"/>
        <v/>
      </c>
      <c r="T9" s="109" t="str">
        <f t="shared" si="1"/>
        <v/>
      </c>
      <c r="V9" s="52" t="s">
        <v>32</v>
      </c>
      <c r="W9" s="52">
        <f t="shared" si="2"/>
        <v>0</v>
      </c>
      <c r="X9" s="52">
        <f t="shared" si="3"/>
        <v>12</v>
      </c>
      <c r="Y9" s="52">
        <f t="shared" si="4"/>
        <v>0</v>
      </c>
      <c r="Z9" s="52">
        <f t="shared" si="5"/>
        <v>0</v>
      </c>
      <c r="AA9" s="52">
        <f t="shared" si="6"/>
        <v>0</v>
      </c>
      <c r="AC9" s="52">
        <v>2.9999999999999997E-4</v>
      </c>
    </row>
    <row r="10" spans="1:29" x14ac:dyDescent="0.15">
      <c r="A10" s="82"/>
      <c r="B10" s="93">
        <v>4</v>
      </c>
      <c r="C10" s="94" t="s">
        <v>33</v>
      </c>
      <c r="D10" s="2" t="s">
        <v>34</v>
      </c>
      <c r="E10" s="95" t="s">
        <v>35</v>
      </c>
      <c r="F10" s="110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2"/>
      <c r="R10" s="113" t="str">
        <f t="shared" si="7"/>
        <v/>
      </c>
      <c r="S10" s="114" t="str">
        <f t="shared" si="0"/>
        <v/>
      </c>
      <c r="T10" s="115" t="str">
        <f t="shared" si="1"/>
        <v/>
      </c>
      <c r="V10" s="52" t="s">
        <v>36</v>
      </c>
      <c r="W10" s="52">
        <f t="shared" si="2"/>
        <v>0</v>
      </c>
      <c r="X10" s="52">
        <f t="shared" si="3"/>
        <v>12</v>
      </c>
      <c r="Y10" s="52">
        <f t="shared" si="4"/>
        <v>0</v>
      </c>
      <c r="Z10" s="52">
        <f t="shared" si="5"/>
        <v>0</v>
      </c>
      <c r="AA10" s="52">
        <f t="shared" si="6"/>
        <v>0</v>
      </c>
      <c r="AC10" s="52">
        <v>5.0000000000000002E-5</v>
      </c>
    </row>
    <row r="11" spans="1:29" x14ac:dyDescent="0.15">
      <c r="A11" s="82"/>
      <c r="B11" s="93">
        <v>5</v>
      </c>
      <c r="C11" s="102" t="s">
        <v>37</v>
      </c>
      <c r="D11" s="3" t="s">
        <v>38</v>
      </c>
      <c r="E11" s="103" t="s">
        <v>39</v>
      </c>
      <c r="F11" s="116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8"/>
      <c r="R11" s="119" t="str">
        <f t="shared" si="7"/>
        <v/>
      </c>
      <c r="S11" s="120" t="str">
        <f t="shared" si="0"/>
        <v/>
      </c>
      <c r="T11" s="121" t="str">
        <f t="shared" si="1"/>
        <v/>
      </c>
      <c r="V11" s="52" t="s">
        <v>40</v>
      </c>
      <c r="W11" s="52">
        <f t="shared" si="2"/>
        <v>0</v>
      </c>
      <c r="X11" s="52">
        <f t="shared" si="3"/>
        <v>12</v>
      </c>
      <c r="Y11" s="52">
        <f t="shared" si="4"/>
        <v>0</v>
      </c>
      <c r="Z11" s="52">
        <f t="shared" si="5"/>
        <v>0</v>
      </c>
      <c r="AA11" s="52">
        <f t="shared" si="6"/>
        <v>0</v>
      </c>
      <c r="AC11" s="52">
        <v>1E-3</v>
      </c>
    </row>
    <row r="12" spans="1:29" x14ac:dyDescent="0.15">
      <c r="A12" s="82"/>
      <c r="B12" s="93">
        <v>6</v>
      </c>
      <c r="C12" s="94" t="s">
        <v>41</v>
      </c>
      <c r="D12" s="2" t="s">
        <v>38</v>
      </c>
      <c r="E12" s="95" t="s">
        <v>39</v>
      </c>
      <c r="F12" s="116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8"/>
      <c r="R12" s="119" t="str">
        <f t="shared" si="7"/>
        <v/>
      </c>
      <c r="S12" s="120" t="str">
        <f t="shared" si="0"/>
        <v/>
      </c>
      <c r="T12" s="121" t="str">
        <f t="shared" si="1"/>
        <v/>
      </c>
      <c r="V12" s="52" t="s">
        <v>40</v>
      </c>
      <c r="W12" s="52">
        <f t="shared" si="2"/>
        <v>0</v>
      </c>
      <c r="X12" s="52">
        <f t="shared" si="3"/>
        <v>12</v>
      </c>
      <c r="Y12" s="52">
        <f t="shared" si="4"/>
        <v>0</v>
      </c>
      <c r="Z12" s="52">
        <f t="shared" si="5"/>
        <v>0</v>
      </c>
      <c r="AA12" s="52">
        <f t="shared" si="6"/>
        <v>0</v>
      </c>
      <c r="AC12" s="52">
        <v>1E-3</v>
      </c>
    </row>
    <row r="13" spans="1:29" x14ac:dyDescent="0.15">
      <c r="A13" s="82"/>
      <c r="B13" s="93">
        <v>7</v>
      </c>
      <c r="C13" s="102" t="s">
        <v>42</v>
      </c>
      <c r="D13" s="3" t="s">
        <v>38</v>
      </c>
      <c r="E13" s="103" t="s">
        <v>39</v>
      </c>
      <c r="F13" s="116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8"/>
      <c r="R13" s="119" t="str">
        <f t="shared" si="7"/>
        <v/>
      </c>
      <c r="S13" s="120" t="str">
        <f t="shared" si="0"/>
        <v/>
      </c>
      <c r="T13" s="121" t="str">
        <f t="shared" si="1"/>
        <v/>
      </c>
      <c r="V13" s="52" t="s">
        <v>40</v>
      </c>
      <c r="W13" s="52">
        <f t="shared" si="2"/>
        <v>0</v>
      </c>
      <c r="X13" s="52">
        <f t="shared" si="3"/>
        <v>12</v>
      </c>
      <c r="Y13" s="52">
        <f t="shared" si="4"/>
        <v>0</v>
      </c>
      <c r="Z13" s="52">
        <f t="shared" si="5"/>
        <v>0</v>
      </c>
      <c r="AA13" s="52">
        <f t="shared" si="6"/>
        <v>0</v>
      </c>
      <c r="AC13" s="52">
        <v>1E-3</v>
      </c>
    </row>
    <row r="14" spans="1:29" x14ac:dyDescent="0.15">
      <c r="A14" s="82"/>
      <c r="B14" s="93">
        <v>8</v>
      </c>
      <c r="C14" s="94" t="s">
        <v>43</v>
      </c>
      <c r="D14" s="2" t="s">
        <v>167</v>
      </c>
      <c r="E14" s="95" t="s">
        <v>168</v>
      </c>
      <c r="F14" s="116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8"/>
      <c r="R14" s="119" t="str">
        <f t="shared" si="7"/>
        <v/>
      </c>
      <c r="S14" s="120" t="str">
        <f t="shared" si="0"/>
        <v/>
      </c>
      <c r="T14" s="121" t="str">
        <f t="shared" si="1"/>
        <v/>
      </c>
      <c r="V14" s="122" t="s">
        <v>169</v>
      </c>
      <c r="W14" s="52">
        <f t="shared" si="2"/>
        <v>0</v>
      </c>
      <c r="X14" s="52">
        <f t="shared" si="3"/>
        <v>12</v>
      </c>
      <c r="Y14" s="52">
        <f t="shared" si="4"/>
        <v>0</v>
      </c>
      <c r="Z14" s="52">
        <f t="shared" si="5"/>
        <v>0</v>
      </c>
      <c r="AA14" s="52">
        <f t="shared" si="6"/>
        <v>0</v>
      </c>
      <c r="AC14" s="122">
        <v>2E-3</v>
      </c>
    </row>
    <row r="15" spans="1:29" x14ac:dyDescent="0.15">
      <c r="A15" s="82"/>
      <c r="B15" s="93">
        <v>9</v>
      </c>
      <c r="C15" s="102" t="s">
        <v>48</v>
      </c>
      <c r="D15" s="3" t="s">
        <v>49</v>
      </c>
      <c r="E15" s="103" t="s">
        <v>50</v>
      </c>
      <c r="F15" s="116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8"/>
      <c r="R15" s="119" t="str">
        <f t="shared" si="7"/>
        <v/>
      </c>
      <c r="S15" s="120" t="str">
        <f t="shared" si="0"/>
        <v/>
      </c>
      <c r="T15" s="121" t="str">
        <f t="shared" si="1"/>
        <v/>
      </c>
      <c r="V15" s="52" t="s">
        <v>170</v>
      </c>
      <c r="W15" s="52">
        <f t="shared" si="2"/>
        <v>0</v>
      </c>
      <c r="X15" s="52">
        <f t="shared" si="3"/>
        <v>12</v>
      </c>
      <c r="Y15" s="52">
        <f t="shared" si="4"/>
        <v>0</v>
      </c>
      <c r="Z15" s="52">
        <f t="shared" si="5"/>
        <v>0</v>
      </c>
      <c r="AA15" s="52">
        <f t="shared" si="6"/>
        <v>0</v>
      </c>
      <c r="AC15" s="52">
        <v>4.0000000000000001E-3</v>
      </c>
    </row>
    <row r="16" spans="1:29" x14ac:dyDescent="0.15">
      <c r="A16" s="82"/>
      <c r="B16" s="93">
        <v>10</v>
      </c>
      <c r="C16" s="102" t="s">
        <v>52</v>
      </c>
      <c r="D16" s="3" t="s">
        <v>38</v>
      </c>
      <c r="E16" s="103" t="s">
        <v>39</v>
      </c>
      <c r="F16" s="116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8"/>
      <c r="R16" s="119" t="str">
        <f t="shared" si="7"/>
        <v/>
      </c>
      <c r="S16" s="120" t="str">
        <f t="shared" si="0"/>
        <v/>
      </c>
      <c r="T16" s="121" t="str">
        <f t="shared" si="1"/>
        <v/>
      </c>
      <c r="V16" s="52" t="s">
        <v>40</v>
      </c>
      <c r="W16" s="52">
        <f t="shared" si="2"/>
        <v>0</v>
      </c>
      <c r="X16" s="52">
        <f t="shared" si="3"/>
        <v>12</v>
      </c>
      <c r="Y16" s="52">
        <f t="shared" si="4"/>
        <v>0</v>
      </c>
      <c r="Z16" s="52">
        <f t="shared" si="5"/>
        <v>0</v>
      </c>
      <c r="AA16" s="52">
        <f t="shared" si="6"/>
        <v>0</v>
      </c>
      <c r="AC16" s="52">
        <v>1E-3</v>
      </c>
    </row>
    <row r="17" spans="1:29" x14ac:dyDescent="0.15">
      <c r="A17" s="82"/>
      <c r="B17" s="93">
        <v>11</v>
      </c>
      <c r="C17" s="94" t="s">
        <v>53</v>
      </c>
      <c r="D17" s="2" t="s">
        <v>54</v>
      </c>
      <c r="E17" s="95" t="s">
        <v>55</v>
      </c>
      <c r="F17" s="12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5"/>
      <c r="R17" s="126" t="str">
        <f t="shared" si="7"/>
        <v/>
      </c>
      <c r="S17" s="127" t="str">
        <f t="shared" si="0"/>
        <v/>
      </c>
      <c r="T17" s="128" t="str">
        <f t="shared" si="1"/>
        <v/>
      </c>
      <c r="V17" s="52" t="s">
        <v>56</v>
      </c>
      <c r="W17" s="52">
        <f t="shared" si="2"/>
        <v>0</v>
      </c>
      <c r="X17" s="52">
        <f t="shared" si="3"/>
        <v>12</v>
      </c>
      <c r="Y17" s="52">
        <f t="shared" si="4"/>
        <v>0</v>
      </c>
      <c r="Z17" s="52">
        <f t="shared" si="5"/>
        <v>0</v>
      </c>
      <c r="AA17" s="52">
        <f t="shared" si="6"/>
        <v>0</v>
      </c>
      <c r="AC17" s="52">
        <v>0.02</v>
      </c>
    </row>
    <row r="18" spans="1:29" x14ac:dyDescent="0.15">
      <c r="A18" s="82"/>
      <c r="B18" s="93">
        <v>12</v>
      </c>
      <c r="C18" s="102" t="s">
        <v>57</v>
      </c>
      <c r="D18" s="3" t="s">
        <v>58</v>
      </c>
      <c r="E18" s="103" t="s">
        <v>59</v>
      </c>
      <c r="F18" s="12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5"/>
      <c r="R18" s="126" t="str">
        <f t="shared" si="7"/>
        <v/>
      </c>
      <c r="S18" s="127" t="str">
        <f t="shared" si="0"/>
        <v/>
      </c>
      <c r="T18" s="128" t="str">
        <f t="shared" si="1"/>
        <v/>
      </c>
      <c r="V18" s="52" t="s">
        <v>60</v>
      </c>
      <c r="W18" s="52">
        <f t="shared" si="2"/>
        <v>0</v>
      </c>
      <c r="X18" s="52">
        <f t="shared" si="3"/>
        <v>12</v>
      </c>
      <c r="Y18" s="52">
        <f t="shared" si="4"/>
        <v>0</v>
      </c>
      <c r="Z18" s="52">
        <f t="shared" si="5"/>
        <v>0</v>
      </c>
      <c r="AA18" s="52">
        <f t="shared" si="6"/>
        <v>0</v>
      </c>
      <c r="AC18" s="52">
        <v>0.05</v>
      </c>
    </row>
    <row r="19" spans="1:29" x14ac:dyDescent="0.15">
      <c r="A19" s="82"/>
      <c r="B19" s="93">
        <v>13</v>
      </c>
      <c r="C19" s="94" t="s">
        <v>61</v>
      </c>
      <c r="D19" s="2" t="s">
        <v>62</v>
      </c>
      <c r="E19" s="95" t="s">
        <v>63</v>
      </c>
      <c r="F19" s="129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1"/>
      <c r="R19" s="132" t="str">
        <f t="shared" si="7"/>
        <v/>
      </c>
      <c r="S19" s="133" t="str">
        <f>IF(U19=1,"",IF(X19=12,"",IF(W19+X19=12,V19,AA19)))</f>
        <v/>
      </c>
      <c r="T19" s="134" t="str">
        <f t="shared" si="1"/>
        <v/>
      </c>
      <c r="V19" s="52" t="s">
        <v>64</v>
      </c>
      <c r="W19" s="52">
        <f t="shared" si="2"/>
        <v>0</v>
      </c>
      <c r="X19" s="52">
        <f t="shared" si="3"/>
        <v>12</v>
      </c>
      <c r="Y19" s="52">
        <f t="shared" si="4"/>
        <v>0</v>
      </c>
      <c r="Z19" s="52">
        <f t="shared" si="5"/>
        <v>0</v>
      </c>
      <c r="AA19" s="52">
        <f t="shared" si="6"/>
        <v>0</v>
      </c>
      <c r="AC19" s="52">
        <v>0.1</v>
      </c>
    </row>
    <row r="20" spans="1:29" x14ac:dyDescent="0.15">
      <c r="A20" s="82"/>
      <c r="B20" s="93">
        <v>14</v>
      </c>
      <c r="C20" s="102" t="s">
        <v>65</v>
      </c>
      <c r="D20" s="3" t="s">
        <v>66</v>
      </c>
      <c r="E20" s="103" t="s">
        <v>67</v>
      </c>
      <c r="F20" s="104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107" t="str">
        <f t="shared" si="7"/>
        <v/>
      </c>
      <c r="S20" s="108" t="str">
        <f t="shared" si="0"/>
        <v/>
      </c>
      <c r="T20" s="109" t="str">
        <f t="shared" si="1"/>
        <v/>
      </c>
      <c r="V20" s="52" t="s">
        <v>68</v>
      </c>
      <c r="W20" s="52">
        <f t="shared" si="2"/>
        <v>0</v>
      </c>
      <c r="X20" s="52">
        <f t="shared" si="3"/>
        <v>12</v>
      </c>
      <c r="Y20" s="52">
        <f t="shared" si="4"/>
        <v>0</v>
      </c>
      <c r="Z20" s="52">
        <f t="shared" si="5"/>
        <v>0</v>
      </c>
      <c r="AA20" s="52">
        <f t="shared" si="6"/>
        <v>0</v>
      </c>
      <c r="AC20" s="52">
        <v>2.0000000000000001E-4</v>
      </c>
    </row>
    <row r="21" spans="1:29" x14ac:dyDescent="0.15">
      <c r="A21" s="82"/>
      <c r="B21" s="93">
        <v>15</v>
      </c>
      <c r="C21" s="94" t="s">
        <v>69</v>
      </c>
      <c r="D21" s="2" t="s">
        <v>70</v>
      </c>
      <c r="E21" s="95" t="s">
        <v>71</v>
      </c>
      <c r="F21" s="116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8"/>
      <c r="R21" s="119" t="str">
        <f t="shared" si="7"/>
        <v/>
      </c>
      <c r="S21" s="120" t="str">
        <f t="shared" si="0"/>
        <v/>
      </c>
      <c r="T21" s="121" t="str">
        <f t="shared" si="1"/>
        <v/>
      </c>
      <c r="V21" s="52" t="s">
        <v>72</v>
      </c>
      <c r="W21" s="52">
        <f t="shared" si="2"/>
        <v>0</v>
      </c>
      <c r="X21" s="52">
        <f t="shared" si="3"/>
        <v>12</v>
      </c>
      <c r="Y21" s="52">
        <f t="shared" si="4"/>
        <v>0</v>
      </c>
      <c r="Z21" s="52">
        <f t="shared" si="5"/>
        <v>0</v>
      </c>
      <c r="AA21" s="52">
        <f t="shared" si="6"/>
        <v>0</v>
      </c>
      <c r="AC21" s="52">
        <v>5.0000000000000001E-3</v>
      </c>
    </row>
    <row r="22" spans="1:29" ht="27" x14ac:dyDescent="0.15">
      <c r="A22" s="82"/>
      <c r="B22" s="93">
        <v>16</v>
      </c>
      <c r="C22" s="102" t="s">
        <v>73</v>
      </c>
      <c r="D22" s="3" t="s">
        <v>49</v>
      </c>
      <c r="E22" s="103" t="s">
        <v>74</v>
      </c>
      <c r="F22" s="116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8"/>
      <c r="R22" s="119" t="str">
        <f t="shared" si="7"/>
        <v/>
      </c>
      <c r="S22" s="120" t="str">
        <f t="shared" si="0"/>
        <v/>
      </c>
      <c r="T22" s="121" t="str">
        <f t="shared" si="1"/>
        <v/>
      </c>
      <c r="V22" s="52" t="s">
        <v>46</v>
      </c>
      <c r="W22" s="52">
        <f t="shared" si="2"/>
        <v>0</v>
      </c>
      <c r="X22" s="52">
        <f t="shared" si="3"/>
        <v>12</v>
      </c>
      <c r="Y22" s="52">
        <f t="shared" si="4"/>
        <v>0</v>
      </c>
      <c r="Z22" s="52">
        <f t="shared" si="5"/>
        <v>0</v>
      </c>
      <c r="AA22" s="52">
        <f t="shared" si="6"/>
        <v>0</v>
      </c>
      <c r="AC22" s="52">
        <v>2E-3</v>
      </c>
    </row>
    <row r="23" spans="1:29" x14ac:dyDescent="0.15">
      <c r="A23" s="82"/>
      <c r="B23" s="93">
        <v>17</v>
      </c>
      <c r="C23" s="94" t="s">
        <v>75</v>
      </c>
      <c r="D23" s="2" t="s">
        <v>76</v>
      </c>
      <c r="E23" s="95" t="s">
        <v>39</v>
      </c>
      <c r="F23" s="116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8"/>
      <c r="R23" s="119" t="str">
        <f t="shared" si="7"/>
        <v/>
      </c>
      <c r="S23" s="120" t="str">
        <f t="shared" si="0"/>
        <v/>
      </c>
      <c r="T23" s="121" t="str">
        <f t="shared" si="1"/>
        <v/>
      </c>
      <c r="V23" s="52" t="s">
        <v>40</v>
      </c>
      <c r="W23" s="52">
        <f t="shared" si="2"/>
        <v>0</v>
      </c>
      <c r="X23" s="52">
        <f t="shared" si="3"/>
        <v>12</v>
      </c>
      <c r="Y23" s="52">
        <f t="shared" si="4"/>
        <v>0</v>
      </c>
      <c r="Z23" s="52">
        <f t="shared" si="5"/>
        <v>0</v>
      </c>
      <c r="AA23" s="52">
        <f t="shared" si="6"/>
        <v>0</v>
      </c>
      <c r="AC23" s="52">
        <v>1E-3</v>
      </c>
    </row>
    <row r="24" spans="1:29" x14ac:dyDescent="0.15">
      <c r="A24" s="82"/>
      <c r="B24" s="93">
        <v>18</v>
      </c>
      <c r="C24" s="102" t="s">
        <v>77</v>
      </c>
      <c r="D24" s="3" t="s">
        <v>38</v>
      </c>
      <c r="E24" s="103" t="s">
        <v>39</v>
      </c>
      <c r="F24" s="116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8"/>
      <c r="R24" s="119" t="str">
        <f t="shared" si="7"/>
        <v/>
      </c>
      <c r="S24" s="120" t="str">
        <f t="shared" si="0"/>
        <v/>
      </c>
      <c r="T24" s="121" t="str">
        <f t="shared" si="1"/>
        <v/>
      </c>
      <c r="V24" s="52" t="s">
        <v>40</v>
      </c>
      <c r="W24" s="52">
        <f t="shared" si="2"/>
        <v>0</v>
      </c>
      <c r="X24" s="52">
        <f t="shared" si="3"/>
        <v>12</v>
      </c>
      <c r="Y24" s="52">
        <f t="shared" si="4"/>
        <v>0</v>
      </c>
      <c r="Z24" s="52">
        <f t="shared" si="5"/>
        <v>0</v>
      </c>
      <c r="AA24" s="52">
        <f t="shared" si="6"/>
        <v>0</v>
      </c>
      <c r="AC24" s="52">
        <v>1E-3</v>
      </c>
    </row>
    <row r="25" spans="1:29" x14ac:dyDescent="0.15">
      <c r="A25" s="82"/>
      <c r="B25" s="93">
        <v>19</v>
      </c>
      <c r="C25" s="94" t="s">
        <v>78</v>
      </c>
      <c r="D25" s="2" t="s">
        <v>38</v>
      </c>
      <c r="E25" s="95" t="s">
        <v>39</v>
      </c>
      <c r="F25" s="116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8"/>
      <c r="R25" s="119" t="str">
        <f t="shared" si="7"/>
        <v/>
      </c>
      <c r="S25" s="120" t="str">
        <f t="shared" si="0"/>
        <v/>
      </c>
      <c r="T25" s="121" t="str">
        <f t="shared" si="1"/>
        <v/>
      </c>
      <c r="V25" s="52" t="s">
        <v>40</v>
      </c>
      <c r="W25" s="52">
        <f t="shared" si="2"/>
        <v>0</v>
      </c>
      <c r="X25" s="52">
        <f t="shared" si="3"/>
        <v>12</v>
      </c>
      <c r="Y25" s="52">
        <f t="shared" si="4"/>
        <v>0</v>
      </c>
      <c r="Z25" s="52">
        <f t="shared" si="5"/>
        <v>0</v>
      </c>
      <c r="AA25" s="52">
        <f t="shared" si="6"/>
        <v>0</v>
      </c>
      <c r="AC25" s="52">
        <v>1E-3</v>
      </c>
    </row>
    <row r="26" spans="1:29" x14ac:dyDescent="0.15">
      <c r="A26" s="82"/>
      <c r="B26" s="93">
        <v>20</v>
      </c>
      <c r="C26" s="102" t="s">
        <v>79</v>
      </c>
      <c r="D26" s="3" t="s">
        <v>38</v>
      </c>
      <c r="E26" s="103" t="s">
        <v>39</v>
      </c>
      <c r="F26" s="116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8"/>
      <c r="R26" s="119" t="str">
        <f t="shared" si="7"/>
        <v/>
      </c>
      <c r="S26" s="120" t="str">
        <f t="shared" si="0"/>
        <v/>
      </c>
      <c r="T26" s="121" t="str">
        <f t="shared" si="1"/>
        <v/>
      </c>
      <c r="V26" s="52" t="s">
        <v>40</v>
      </c>
      <c r="W26" s="52">
        <f t="shared" si="2"/>
        <v>0</v>
      </c>
      <c r="X26" s="52">
        <f t="shared" si="3"/>
        <v>12</v>
      </c>
      <c r="Y26" s="52">
        <f t="shared" si="4"/>
        <v>0</v>
      </c>
      <c r="Z26" s="52">
        <f t="shared" si="5"/>
        <v>0</v>
      </c>
      <c r="AA26" s="52">
        <f t="shared" si="6"/>
        <v>0</v>
      </c>
      <c r="AC26" s="52">
        <v>1E-3</v>
      </c>
    </row>
    <row r="27" spans="1:29" x14ac:dyDescent="0.15">
      <c r="A27" s="82"/>
      <c r="B27" s="93">
        <v>21</v>
      </c>
      <c r="C27" s="94" t="s">
        <v>80</v>
      </c>
      <c r="D27" s="2" t="s">
        <v>81</v>
      </c>
      <c r="E27" s="95" t="s">
        <v>82</v>
      </c>
      <c r="F27" s="123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5"/>
      <c r="R27" s="126" t="str">
        <f t="shared" si="7"/>
        <v/>
      </c>
      <c r="S27" s="127" t="str">
        <f t="shared" si="0"/>
        <v/>
      </c>
      <c r="T27" s="128" t="str">
        <f t="shared" si="1"/>
        <v/>
      </c>
      <c r="V27" s="52" t="s">
        <v>83</v>
      </c>
      <c r="W27" s="52">
        <f t="shared" si="2"/>
        <v>0</v>
      </c>
      <c r="X27" s="52">
        <f t="shared" si="3"/>
        <v>12</v>
      </c>
      <c r="Y27" s="52">
        <f t="shared" si="4"/>
        <v>0</v>
      </c>
      <c r="Z27" s="52">
        <f t="shared" si="5"/>
        <v>0</v>
      </c>
      <c r="AA27" s="52">
        <f t="shared" si="6"/>
        <v>0</v>
      </c>
      <c r="AC27" s="52">
        <v>0.06</v>
      </c>
    </row>
    <row r="28" spans="1:29" x14ac:dyDescent="0.15">
      <c r="A28" s="82"/>
      <c r="B28" s="93">
        <v>22</v>
      </c>
      <c r="C28" s="102" t="s">
        <v>84</v>
      </c>
      <c r="D28" s="3" t="s">
        <v>76</v>
      </c>
      <c r="E28" s="103" t="s">
        <v>74</v>
      </c>
      <c r="F28" s="116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8"/>
      <c r="R28" s="119" t="str">
        <f t="shared" si="7"/>
        <v/>
      </c>
      <c r="S28" s="120" t="str">
        <f t="shared" si="0"/>
        <v/>
      </c>
      <c r="T28" s="121" t="str">
        <f t="shared" si="1"/>
        <v/>
      </c>
      <c r="V28" s="52" t="s">
        <v>46</v>
      </c>
      <c r="W28" s="52">
        <f t="shared" si="2"/>
        <v>0</v>
      </c>
      <c r="X28" s="52">
        <f t="shared" si="3"/>
        <v>12</v>
      </c>
      <c r="Y28" s="52">
        <f t="shared" si="4"/>
        <v>0</v>
      </c>
      <c r="Z28" s="52">
        <f t="shared" si="5"/>
        <v>0</v>
      </c>
      <c r="AA28" s="52">
        <f t="shared" si="6"/>
        <v>0</v>
      </c>
      <c r="AC28" s="52">
        <v>2E-3</v>
      </c>
    </row>
    <row r="29" spans="1:29" x14ac:dyDescent="0.15">
      <c r="A29" s="82"/>
      <c r="B29" s="93">
        <v>23</v>
      </c>
      <c r="C29" s="94" t="s">
        <v>85</v>
      </c>
      <c r="D29" s="2" t="s">
        <v>86</v>
      </c>
      <c r="E29" s="95" t="s">
        <v>39</v>
      </c>
      <c r="F29" s="116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8"/>
      <c r="R29" s="119" t="str">
        <f t="shared" si="7"/>
        <v/>
      </c>
      <c r="S29" s="120" t="str">
        <f t="shared" si="0"/>
        <v/>
      </c>
      <c r="T29" s="121" t="str">
        <f t="shared" si="1"/>
        <v/>
      </c>
      <c r="V29" s="52" t="s">
        <v>40</v>
      </c>
      <c r="W29" s="52">
        <f t="shared" si="2"/>
        <v>0</v>
      </c>
      <c r="X29" s="52">
        <f t="shared" si="3"/>
        <v>12</v>
      </c>
      <c r="Y29" s="52">
        <f t="shared" si="4"/>
        <v>0</v>
      </c>
      <c r="Z29" s="52">
        <f t="shared" si="5"/>
        <v>0</v>
      </c>
      <c r="AA29" s="52">
        <f t="shared" si="6"/>
        <v>0</v>
      </c>
      <c r="AC29" s="52">
        <v>1E-3</v>
      </c>
    </row>
    <row r="30" spans="1:29" x14ac:dyDescent="0.15">
      <c r="A30" s="82"/>
      <c r="B30" s="93">
        <v>24</v>
      </c>
      <c r="C30" s="102" t="s">
        <v>87</v>
      </c>
      <c r="D30" s="3" t="s">
        <v>171</v>
      </c>
      <c r="E30" s="103" t="s">
        <v>172</v>
      </c>
      <c r="F30" s="116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9" t="str">
        <f t="shared" si="7"/>
        <v/>
      </c>
      <c r="S30" s="120" t="str">
        <f t="shared" si="0"/>
        <v/>
      </c>
      <c r="T30" s="121" t="str">
        <f t="shared" si="1"/>
        <v/>
      </c>
      <c r="V30" s="52" t="s">
        <v>173</v>
      </c>
      <c r="W30" s="52">
        <f t="shared" si="2"/>
        <v>0</v>
      </c>
      <c r="X30" s="52">
        <f t="shared" si="3"/>
        <v>12</v>
      </c>
      <c r="Y30" s="52">
        <f t="shared" si="4"/>
        <v>0</v>
      </c>
      <c r="Z30" s="52">
        <f t="shared" si="5"/>
        <v>0</v>
      </c>
      <c r="AA30" s="52">
        <f t="shared" si="6"/>
        <v>0</v>
      </c>
      <c r="AC30" s="52">
        <v>3.0000000000000001E-3</v>
      </c>
    </row>
    <row r="31" spans="1:29" x14ac:dyDescent="0.15">
      <c r="A31" s="82"/>
      <c r="B31" s="93">
        <v>25</v>
      </c>
      <c r="C31" s="94" t="s">
        <v>91</v>
      </c>
      <c r="D31" s="2" t="s">
        <v>92</v>
      </c>
      <c r="E31" s="95" t="s">
        <v>39</v>
      </c>
      <c r="F31" s="116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8"/>
      <c r="R31" s="119" t="str">
        <f t="shared" si="7"/>
        <v/>
      </c>
      <c r="S31" s="120" t="str">
        <f t="shared" si="0"/>
        <v/>
      </c>
      <c r="T31" s="121" t="str">
        <f t="shared" si="1"/>
        <v/>
      </c>
      <c r="V31" s="52" t="s">
        <v>40</v>
      </c>
      <c r="W31" s="52">
        <f t="shared" si="2"/>
        <v>0</v>
      </c>
      <c r="X31" s="52">
        <f t="shared" si="3"/>
        <v>12</v>
      </c>
      <c r="Y31" s="52">
        <f t="shared" si="4"/>
        <v>0</v>
      </c>
      <c r="Z31" s="52">
        <f t="shared" si="5"/>
        <v>0</v>
      </c>
      <c r="AA31" s="52">
        <f t="shared" si="6"/>
        <v>0</v>
      </c>
      <c r="AC31" s="52">
        <v>1E-3</v>
      </c>
    </row>
    <row r="32" spans="1:29" x14ac:dyDescent="0.15">
      <c r="A32" s="82"/>
      <c r="B32" s="93">
        <v>26</v>
      </c>
      <c r="C32" s="102" t="s">
        <v>93</v>
      </c>
      <c r="D32" s="3" t="s">
        <v>38</v>
      </c>
      <c r="E32" s="103" t="s">
        <v>39</v>
      </c>
      <c r="F32" s="116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8"/>
      <c r="R32" s="119" t="str">
        <f t="shared" si="7"/>
        <v/>
      </c>
      <c r="S32" s="120" t="str">
        <f t="shared" si="0"/>
        <v/>
      </c>
      <c r="T32" s="121" t="str">
        <f t="shared" si="1"/>
        <v/>
      </c>
      <c r="V32" s="52" t="s">
        <v>40</v>
      </c>
      <c r="W32" s="52">
        <f t="shared" si="2"/>
        <v>0</v>
      </c>
      <c r="X32" s="52">
        <f t="shared" si="3"/>
        <v>12</v>
      </c>
      <c r="Y32" s="52">
        <f t="shared" si="4"/>
        <v>0</v>
      </c>
      <c r="Z32" s="52">
        <f t="shared" si="5"/>
        <v>0</v>
      </c>
      <c r="AA32" s="52">
        <f t="shared" si="6"/>
        <v>0</v>
      </c>
      <c r="AC32" s="52">
        <v>1E-3</v>
      </c>
    </row>
    <row r="33" spans="1:29" x14ac:dyDescent="0.15">
      <c r="A33" s="82"/>
      <c r="B33" s="93">
        <v>27</v>
      </c>
      <c r="C33" s="94" t="s">
        <v>94</v>
      </c>
      <c r="D33" s="2" t="s">
        <v>92</v>
      </c>
      <c r="E33" s="95" t="s">
        <v>39</v>
      </c>
      <c r="F33" s="116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8"/>
      <c r="R33" s="119" t="str">
        <f t="shared" si="7"/>
        <v/>
      </c>
      <c r="S33" s="120" t="str">
        <f t="shared" si="0"/>
        <v/>
      </c>
      <c r="T33" s="121" t="str">
        <f t="shared" si="1"/>
        <v/>
      </c>
      <c r="V33" s="52" t="s">
        <v>40</v>
      </c>
      <c r="W33" s="52">
        <f t="shared" si="2"/>
        <v>0</v>
      </c>
      <c r="X33" s="52">
        <f t="shared" si="3"/>
        <v>12</v>
      </c>
      <c r="Y33" s="52">
        <f t="shared" si="4"/>
        <v>0</v>
      </c>
      <c r="Z33" s="52">
        <f t="shared" si="5"/>
        <v>0</v>
      </c>
      <c r="AA33" s="52">
        <f t="shared" si="6"/>
        <v>0</v>
      </c>
      <c r="AC33" s="52">
        <v>1E-3</v>
      </c>
    </row>
    <row r="34" spans="1:29" x14ac:dyDescent="0.15">
      <c r="A34" s="82"/>
      <c r="B34" s="93">
        <v>28</v>
      </c>
      <c r="C34" s="102" t="s">
        <v>95</v>
      </c>
      <c r="D34" s="3" t="s">
        <v>171</v>
      </c>
      <c r="E34" s="103" t="s">
        <v>172</v>
      </c>
      <c r="F34" s="116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126" t="str">
        <f t="shared" si="7"/>
        <v/>
      </c>
      <c r="S34" s="127" t="str">
        <f t="shared" si="0"/>
        <v/>
      </c>
      <c r="T34" s="128" t="str">
        <f t="shared" si="1"/>
        <v/>
      </c>
      <c r="V34" s="52" t="s">
        <v>173</v>
      </c>
      <c r="W34" s="52">
        <f t="shared" si="2"/>
        <v>0</v>
      </c>
      <c r="X34" s="52">
        <f t="shared" si="3"/>
        <v>12</v>
      </c>
      <c r="Y34" s="52">
        <f t="shared" si="4"/>
        <v>0</v>
      </c>
      <c r="Z34" s="52">
        <f t="shared" si="5"/>
        <v>0</v>
      </c>
      <c r="AA34" s="52">
        <f t="shared" si="6"/>
        <v>0</v>
      </c>
      <c r="AC34" s="52">
        <v>3.0000000000000001E-3</v>
      </c>
    </row>
    <row r="35" spans="1:29" x14ac:dyDescent="0.15">
      <c r="A35" s="82"/>
      <c r="B35" s="93">
        <v>29</v>
      </c>
      <c r="C35" s="94" t="s">
        <v>96</v>
      </c>
      <c r="D35" s="2" t="s">
        <v>97</v>
      </c>
      <c r="E35" s="95" t="s">
        <v>39</v>
      </c>
      <c r="F35" s="116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8"/>
      <c r="R35" s="119" t="str">
        <f t="shared" si="7"/>
        <v/>
      </c>
      <c r="S35" s="120" t="str">
        <f t="shared" si="0"/>
        <v/>
      </c>
      <c r="T35" s="121" t="str">
        <f t="shared" si="1"/>
        <v/>
      </c>
      <c r="V35" s="52" t="s">
        <v>40</v>
      </c>
      <c r="W35" s="52">
        <f t="shared" si="2"/>
        <v>0</v>
      </c>
      <c r="X35" s="52">
        <f t="shared" si="3"/>
        <v>12</v>
      </c>
      <c r="Y35" s="52">
        <f t="shared" si="4"/>
        <v>0</v>
      </c>
      <c r="Z35" s="52">
        <f t="shared" si="5"/>
        <v>0</v>
      </c>
      <c r="AA35" s="52">
        <f t="shared" si="6"/>
        <v>0</v>
      </c>
      <c r="AC35" s="52">
        <v>1E-3</v>
      </c>
    </row>
    <row r="36" spans="1:29" x14ac:dyDescent="0.15">
      <c r="A36" s="82"/>
      <c r="B36" s="93">
        <v>30</v>
      </c>
      <c r="C36" s="102" t="s">
        <v>98</v>
      </c>
      <c r="D36" s="3" t="s">
        <v>99</v>
      </c>
      <c r="E36" s="103" t="s">
        <v>39</v>
      </c>
      <c r="F36" s="116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8"/>
      <c r="R36" s="119" t="str">
        <f t="shared" si="7"/>
        <v/>
      </c>
      <c r="S36" s="120" t="str">
        <f t="shared" si="0"/>
        <v/>
      </c>
      <c r="T36" s="121" t="str">
        <f t="shared" si="1"/>
        <v/>
      </c>
      <c r="V36" s="52" t="s">
        <v>40</v>
      </c>
      <c r="W36" s="52">
        <f t="shared" si="2"/>
        <v>0</v>
      </c>
      <c r="X36" s="52">
        <f t="shared" si="3"/>
        <v>12</v>
      </c>
      <c r="Y36" s="52">
        <f t="shared" si="4"/>
        <v>0</v>
      </c>
      <c r="Z36" s="52">
        <f t="shared" si="5"/>
        <v>0</v>
      </c>
      <c r="AA36" s="52">
        <f t="shared" si="6"/>
        <v>0</v>
      </c>
      <c r="AC36" s="52">
        <v>1E-3</v>
      </c>
    </row>
    <row r="37" spans="1:29" x14ac:dyDescent="0.15">
      <c r="A37" s="82"/>
      <c r="B37" s="93">
        <v>31</v>
      </c>
      <c r="C37" s="94" t="s">
        <v>100</v>
      </c>
      <c r="D37" s="2" t="s">
        <v>101</v>
      </c>
      <c r="E37" s="95" t="s">
        <v>102</v>
      </c>
      <c r="F37" s="116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8"/>
      <c r="R37" s="119" t="str">
        <f t="shared" si="7"/>
        <v/>
      </c>
      <c r="S37" s="120" t="str">
        <f t="shared" si="0"/>
        <v/>
      </c>
      <c r="T37" s="121" t="str">
        <f t="shared" si="1"/>
        <v/>
      </c>
      <c r="V37" s="52" t="s">
        <v>103</v>
      </c>
      <c r="W37" s="52">
        <f t="shared" si="2"/>
        <v>0</v>
      </c>
      <c r="X37" s="52">
        <f t="shared" si="3"/>
        <v>12</v>
      </c>
      <c r="Y37" s="52">
        <f t="shared" si="4"/>
        <v>0</v>
      </c>
      <c r="Z37" s="52">
        <f t="shared" si="5"/>
        <v>0</v>
      </c>
      <c r="AA37" s="52">
        <f t="shared" si="6"/>
        <v>0</v>
      </c>
      <c r="AC37" s="52">
        <v>8.0000000000000002E-3</v>
      </c>
    </row>
    <row r="38" spans="1:29" x14ac:dyDescent="0.15">
      <c r="A38" s="82"/>
      <c r="B38" s="93">
        <v>32</v>
      </c>
      <c r="C38" s="102" t="s">
        <v>104</v>
      </c>
      <c r="D38" s="3" t="s">
        <v>62</v>
      </c>
      <c r="E38" s="103" t="s">
        <v>105</v>
      </c>
      <c r="F38" s="123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5"/>
      <c r="R38" s="126" t="str">
        <f t="shared" si="7"/>
        <v/>
      </c>
      <c r="S38" s="127" t="str">
        <f t="shared" si="0"/>
        <v/>
      </c>
      <c r="T38" s="128" t="str">
        <f t="shared" si="1"/>
        <v/>
      </c>
      <c r="V38" s="52" t="s">
        <v>106</v>
      </c>
      <c r="W38" s="52">
        <f t="shared" si="2"/>
        <v>0</v>
      </c>
      <c r="X38" s="52">
        <f t="shared" si="3"/>
        <v>12</v>
      </c>
      <c r="Y38" s="52">
        <f t="shared" si="4"/>
        <v>0</v>
      </c>
      <c r="Z38" s="52">
        <f t="shared" si="5"/>
        <v>0</v>
      </c>
      <c r="AA38" s="52">
        <f t="shared" si="6"/>
        <v>0</v>
      </c>
      <c r="AC38" s="52">
        <v>0.01</v>
      </c>
    </row>
    <row r="39" spans="1:29" x14ac:dyDescent="0.15">
      <c r="A39" s="82"/>
      <c r="B39" s="93">
        <v>33</v>
      </c>
      <c r="C39" s="94" t="s">
        <v>107</v>
      </c>
      <c r="D39" s="2" t="s">
        <v>108</v>
      </c>
      <c r="E39" s="95" t="s">
        <v>105</v>
      </c>
      <c r="F39" s="123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5"/>
      <c r="R39" s="126" t="str">
        <f t="shared" si="7"/>
        <v/>
      </c>
      <c r="S39" s="127" t="str">
        <f t="shared" si="0"/>
        <v/>
      </c>
      <c r="T39" s="128" t="str">
        <f t="shared" si="1"/>
        <v/>
      </c>
      <c r="V39" s="52" t="s">
        <v>106</v>
      </c>
      <c r="W39" s="52">
        <f t="shared" si="2"/>
        <v>0</v>
      </c>
      <c r="X39" s="52">
        <f t="shared" si="3"/>
        <v>12</v>
      </c>
      <c r="Y39" s="52">
        <f t="shared" si="4"/>
        <v>0</v>
      </c>
      <c r="Z39" s="52">
        <f t="shared" si="5"/>
        <v>0</v>
      </c>
      <c r="AA39" s="52">
        <f t="shared" si="6"/>
        <v>0</v>
      </c>
      <c r="AC39" s="52">
        <v>0.01</v>
      </c>
    </row>
    <row r="40" spans="1:29" x14ac:dyDescent="0.15">
      <c r="A40" s="82"/>
      <c r="B40" s="93">
        <v>34</v>
      </c>
      <c r="C40" s="102" t="s">
        <v>109</v>
      </c>
      <c r="D40" s="3" t="s">
        <v>110</v>
      </c>
      <c r="E40" s="103" t="s">
        <v>111</v>
      </c>
      <c r="F40" s="123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5"/>
      <c r="R40" s="126" t="str">
        <f t="shared" si="7"/>
        <v/>
      </c>
      <c r="S40" s="127" t="str">
        <f t="shared" si="0"/>
        <v/>
      </c>
      <c r="T40" s="128" t="str">
        <f t="shared" si="1"/>
        <v/>
      </c>
      <c r="V40" s="52" t="s">
        <v>112</v>
      </c>
      <c r="W40" s="52">
        <f t="shared" si="2"/>
        <v>0</v>
      </c>
      <c r="X40" s="52">
        <f t="shared" si="3"/>
        <v>12</v>
      </c>
      <c r="Y40" s="52">
        <f t="shared" si="4"/>
        <v>0</v>
      </c>
      <c r="Z40" s="52">
        <f t="shared" si="5"/>
        <v>0</v>
      </c>
      <c r="AA40" s="52">
        <f t="shared" si="6"/>
        <v>0</v>
      </c>
      <c r="AC40" s="52">
        <v>0.03</v>
      </c>
    </row>
    <row r="41" spans="1:29" x14ac:dyDescent="0.15">
      <c r="A41" s="82"/>
      <c r="B41" s="93">
        <v>35</v>
      </c>
      <c r="C41" s="94" t="s">
        <v>113</v>
      </c>
      <c r="D41" s="2" t="s">
        <v>62</v>
      </c>
      <c r="E41" s="95" t="s">
        <v>105</v>
      </c>
      <c r="F41" s="123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5"/>
      <c r="R41" s="126" t="str">
        <f t="shared" si="7"/>
        <v/>
      </c>
      <c r="S41" s="127" t="str">
        <f t="shared" si="0"/>
        <v/>
      </c>
      <c r="T41" s="128" t="str">
        <f t="shared" si="1"/>
        <v/>
      </c>
      <c r="V41" s="52" t="s">
        <v>106</v>
      </c>
      <c r="W41" s="52">
        <f t="shared" si="2"/>
        <v>0</v>
      </c>
      <c r="X41" s="52">
        <f t="shared" si="3"/>
        <v>12</v>
      </c>
      <c r="Y41" s="52">
        <f t="shared" si="4"/>
        <v>0</v>
      </c>
      <c r="Z41" s="52">
        <f t="shared" si="5"/>
        <v>0</v>
      </c>
      <c r="AA41" s="52">
        <f t="shared" si="6"/>
        <v>0</v>
      </c>
      <c r="AC41" s="52">
        <v>0.01</v>
      </c>
    </row>
    <row r="42" spans="1:29" x14ac:dyDescent="0.15">
      <c r="A42" s="82"/>
      <c r="B42" s="93">
        <v>36</v>
      </c>
      <c r="C42" s="102" t="s">
        <v>114</v>
      </c>
      <c r="D42" s="3" t="s">
        <v>115</v>
      </c>
      <c r="E42" s="103" t="s">
        <v>116</v>
      </c>
      <c r="F42" s="129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1"/>
      <c r="R42" s="132" t="str">
        <f t="shared" si="7"/>
        <v/>
      </c>
      <c r="S42" s="133" t="str">
        <f t="shared" si="0"/>
        <v/>
      </c>
      <c r="T42" s="134" t="str">
        <f t="shared" si="1"/>
        <v/>
      </c>
      <c r="V42" s="52" t="s">
        <v>64</v>
      </c>
      <c r="W42" s="52">
        <f t="shared" si="2"/>
        <v>0</v>
      </c>
      <c r="X42" s="52">
        <f t="shared" si="3"/>
        <v>12</v>
      </c>
      <c r="Y42" s="52">
        <f t="shared" si="4"/>
        <v>0</v>
      </c>
      <c r="Z42" s="52">
        <f t="shared" si="5"/>
        <v>0</v>
      </c>
      <c r="AA42" s="52">
        <f t="shared" si="6"/>
        <v>0</v>
      </c>
      <c r="AC42" s="52">
        <v>0.1</v>
      </c>
    </row>
    <row r="43" spans="1:29" x14ac:dyDescent="0.15">
      <c r="A43" s="82"/>
      <c r="B43" s="93">
        <v>37</v>
      </c>
      <c r="C43" s="94" t="s">
        <v>117</v>
      </c>
      <c r="D43" s="2" t="s">
        <v>70</v>
      </c>
      <c r="E43" s="95" t="s">
        <v>71</v>
      </c>
      <c r="F43" s="116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8"/>
      <c r="R43" s="119" t="str">
        <f t="shared" si="7"/>
        <v/>
      </c>
      <c r="S43" s="120" t="str">
        <f t="shared" si="0"/>
        <v/>
      </c>
      <c r="T43" s="121" t="str">
        <f t="shared" si="1"/>
        <v/>
      </c>
      <c r="V43" s="52" t="s">
        <v>72</v>
      </c>
      <c r="W43" s="52">
        <f t="shared" si="2"/>
        <v>0</v>
      </c>
      <c r="X43" s="52">
        <f t="shared" si="3"/>
        <v>12</v>
      </c>
      <c r="Y43" s="52">
        <f t="shared" si="4"/>
        <v>0</v>
      </c>
      <c r="Z43" s="52">
        <f t="shared" si="5"/>
        <v>0</v>
      </c>
      <c r="AA43" s="52">
        <f t="shared" si="6"/>
        <v>0</v>
      </c>
      <c r="AC43" s="52">
        <v>5.0000000000000001E-3</v>
      </c>
    </row>
    <row r="44" spans="1:29" x14ac:dyDescent="0.15">
      <c r="A44" s="82"/>
      <c r="B44" s="93">
        <v>38</v>
      </c>
      <c r="C44" s="102" t="s">
        <v>118</v>
      </c>
      <c r="D44" s="3" t="s">
        <v>115</v>
      </c>
      <c r="E44" s="103" t="s">
        <v>119</v>
      </c>
      <c r="F44" s="129">
        <v>9.8000000000000007</v>
      </c>
      <c r="G44" s="97">
        <v>9.1</v>
      </c>
      <c r="H44" s="97">
        <v>9.6</v>
      </c>
      <c r="I44" s="130">
        <v>8.6</v>
      </c>
      <c r="J44" s="97">
        <v>7.3</v>
      </c>
      <c r="K44" s="97">
        <v>7.7</v>
      </c>
      <c r="L44" s="130">
        <v>6.9</v>
      </c>
      <c r="M44" s="97">
        <v>7.7</v>
      </c>
      <c r="N44" s="97">
        <v>8.1</v>
      </c>
      <c r="O44" s="97">
        <v>9.1</v>
      </c>
      <c r="P44" s="97">
        <v>11.7</v>
      </c>
      <c r="Q44" s="98">
        <v>10.6</v>
      </c>
      <c r="R44" s="132">
        <f t="shared" si="7"/>
        <v>6.9</v>
      </c>
      <c r="S44" s="133">
        <f t="shared" si="0"/>
        <v>11.7</v>
      </c>
      <c r="T44" s="134">
        <f t="shared" si="1"/>
        <v>8.85</v>
      </c>
      <c r="V44" s="52" t="s">
        <v>120</v>
      </c>
      <c r="W44" s="52">
        <f t="shared" si="2"/>
        <v>0</v>
      </c>
      <c r="X44" s="52">
        <f t="shared" si="3"/>
        <v>0</v>
      </c>
      <c r="Y44" s="52">
        <f t="shared" si="4"/>
        <v>12</v>
      </c>
      <c r="Z44" s="52">
        <f t="shared" si="5"/>
        <v>6.9</v>
      </c>
      <c r="AA44" s="52">
        <f t="shared" si="6"/>
        <v>11.7</v>
      </c>
      <c r="AC44" s="52">
        <v>0.2</v>
      </c>
    </row>
    <row r="45" spans="1:29" x14ac:dyDescent="0.15">
      <c r="A45" s="82"/>
      <c r="B45" s="93">
        <v>39</v>
      </c>
      <c r="C45" s="94" t="s">
        <v>121</v>
      </c>
      <c r="D45" s="2" t="s">
        <v>122</v>
      </c>
      <c r="E45" s="95" t="s">
        <v>123</v>
      </c>
      <c r="F45" s="135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7"/>
      <c r="R45" s="138" t="str">
        <f t="shared" si="7"/>
        <v/>
      </c>
      <c r="S45" s="139" t="str">
        <f t="shared" si="0"/>
        <v/>
      </c>
      <c r="T45" s="140" t="str">
        <f t="shared" si="1"/>
        <v/>
      </c>
      <c r="V45" s="52" t="s">
        <v>124</v>
      </c>
      <c r="W45" s="52">
        <f t="shared" si="2"/>
        <v>0</v>
      </c>
      <c r="X45" s="52">
        <f t="shared" si="3"/>
        <v>12</v>
      </c>
      <c r="Y45" s="52">
        <f t="shared" si="4"/>
        <v>0</v>
      </c>
      <c r="Z45" s="52">
        <f t="shared" si="5"/>
        <v>0</v>
      </c>
      <c r="AA45" s="52">
        <f t="shared" si="6"/>
        <v>0</v>
      </c>
      <c r="AC45" s="52">
        <v>1</v>
      </c>
    </row>
    <row r="46" spans="1:29" x14ac:dyDescent="0.15">
      <c r="A46" s="82"/>
      <c r="B46" s="93">
        <v>40</v>
      </c>
      <c r="C46" s="102" t="s">
        <v>125</v>
      </c>
      <c r="D46" s="3" t="s">
        <v>126</v>
      </c>
      <c r="E46" s="103" t="s">
        <v>127</v>
      </c>
      <c r="F46" s="135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7"/>
      <c r="R46" s="138" t="str">
        <f t="shared" si="7"/>
        <v/>
      </c>
      <c r="S46" s="139" t="str">
        <f t="shared" si="0"/>
        <v/>
      </c>
      <c r="T46" s="140" t="str">
        <f t="shared" si="1"/>
        <v/>
      </c>
      <c r="V46" s="52" t="s">
        <v>124</v>
      </c>
      <c r="W46" s="52">
        <f t="shared" si="2"/>
        <v>0</v>
      </c>
      <c r="X46" s="52">
        <f t="shared" si="3"/>
        <v>12</v>
      </c>
      <c r="Y46" s="52">
        <f t="shared" si="4"/>
        <v>0</v>
      </c>
      <c r="Z46" s="52">
        <f t="shared" si="5"/>
        <v>0</v>
      </c>
      <c r="AA46" s="52">
        <f t="shared" si="6"/>
        <v>0</v>
      </c>
      <c r="AC46" s="52">
        <v>1</v>
      </c>
    </row>
    <row r="47" spans="1:29" x14ac:dyDescent="0.15">
      <c r="A47" s="82"/>
      <c r="B47" s="93">
        <v>41</v>
      </c>
      <c r="C47" s="94" t="s">
        <v>128</v>
      </c>
      <c r="D47" s="2" t="s">
        <v>108</v>
      </c>
      <c r="E47" s="95" t="s">
        <v>55</v>
      </c>
      <c r="F47" s="123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5"/>
      <c r="R47" s="126" t="str">
        <f t="shared" si="7"/>
        <v/>
      </c>
      <c r="S47" s="127" t="str">
        <f t="shared" si="0"/>
        <v/>
      </c>
      <c r="T47" s="128" t="str">
        <f t="shared" si="1"/>
        <v/>
      </c>
      <c r="V47" s="52" t="s">
        <v>56</v>
      </c>
      <c r="W47" s="52">
        <f t="shared" si="2"/>
        <v>0</v>
      </c>
      <c r="X47" s="52">
        <f t="shared" si="3"/>
        <v>12</v>
      </c>
      <c r="Y47" s="52">
        <f t="shared" si="4"/>
        <v>0</v>
      </c>
      <c r="Z47" s="52">
        <f t="shared" si="5"/>
        <v>0</v>
      </c>
      <c r="AA47" s="52">
        <f t="shared" si="6"/>
        <v>0</v>
      </c>
      <c r="AC47" s="52">
        <v>0.02</v>
      </c>
    </row>
    <row r="48" spans="1:29" x14ac:dyDescent="0.15">
      <c r="A48" s="82"/>
      <c r="B48" s="93">
        <v>42</v>
      </c>
      <c r="C48" s="102" t="s">
        <v>129</v>
      </c>
      <c r="D48" s="3" t="s">
        <v>130</v>
      </c>
      <c r="E48" s="103" t="s">
        <v>131</v>
      </c>
      <c r="F48" s="110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2"/>
      <c r="R48" s="113" t="str">
        <f t="shared" si="7"/>
        <v/>
      </c>
      <c r="S48" s="114" t="str">
        <f t="shared" si="0"/>
        <v/>
      </c>
      <c r="T48" s="115" t="str">
        <f t="shared" si="1"/>
        <v/>
      </c>
      <c r="V48" s="52" t="s">
        <v>132</v>
      </c>
      <c r="W48" s="52">
        <f t="shared" si="2"/>
        <v>0</v>
      </c>
      <c r="X48" s="52">
        <f t="shared" si="3"/>
        <v>12</v>
      </c>
      <c r="Y48" s="52">
        <f t="shared" si="4"/>
        <v>0</v>
      </c>
      <c r="Z48" s="52">
        <f t="shared" si="5"/>
        <v>0</v>
      </c>
      <c r="AA48" s="52">
        <f t="shared" si="6"/>
        <v>0</v>
      </c>
      <c r="AC48" s="52">
        <v>9.9999999999999995E-7</v>
      </c>
    </row>
    <row r="49" spans="1:29" x14ac:dyDescent="0.15">
      <c r="A49" s="82"/>
      <c r="B49" s="93">
        <v>43</v>
      </c>
      <c r="C49" s="94" t="s">
        <v>133</v>
      </c>
      <c r="D49" s="2" t="s">
        <v>130</v>
      </c>
      <c r="E49" s="95" t="s">
        <v>131</v>
      </c>
      <c r="F49" s="110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2"/>
      <c r="R49" s="113" t="str">
        <f t="shared" si="7"/>
        <v/>
      </c>
      <c r="S49" s="114" t="str">
        <f t="shared" si="0"/>
        <v/>
      </c>
      <c r="T49" s="115" t="str">
        <f t="shared" si="1"/>
        <v/>
      </c>
      <c r="V49" s="52" t="s">
        <v>132</v>
      </c>
      <c r="W49" s="52">
        <f t="shared" si="2"/>
        <v>0</v>
      </c>
      <c r="X49" s="52">
        <f t="shared" si="3"/>
        <v>12</v>
      </c>
      <c r="Y49" s="52">
        <f t="shared" si="4"/>
        <v>0</v>
      </c>
      <c r="Z49" s="52">
        <f t="shared" si="5"/>
        <v>0</v>
      </c>
      <c r="AA49" s="52">
        <f t="shared" si="6"/>
        <v>0</v>
      </c>
      <c r="AC49" s="52">
        <v>9.9999999999999995E-7</v>
      </c>
    </row>
    <row r="50" spans="1:29" x14ac:dyDescent="0.15">
      <c r="A50" s="82"/>
      <c r="B50" s="93">
        <v>44</v>
      </c>
      <c r="C50" s="102" t="s">
        <v>134</v>
      </c>
      <c r="D50" s="3" t="s">
        <v>76</v>
      </c>
      <c r="E50" s="103" t="s">
        <v>71</v>
      </c>
      <c r="F50" s="116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8"/>
      <c r="R50" s="119" t="str">
        <f t="shared" si="7"/>
        <v/>
      </c>
      <c r="S50" s="120" t="str">
        <f t="shared" si="0"/>
        <v/>
      </c>
      <c r="T50" s="121" t="str">
        <f t="shared" si="1"/>
        <v/>
      </c>
      <c r="V50" s="52" t="s">
        <v>72</v>
      </c>
      <c r="W50" s="52">
        <f t="shared" si="2"/>
        <v>0</v>
      </c>
      <c r="X50" s="52">
        <f t="shared" si="3"/>
        <v>12</v>
      </c>
      <c r="Y50" s="52">
        <f t="shared" si="4"/>
        <v>0</v>
      </c>
      <c r="Z50" s="52">
        <f t="shared" si="5"/>
        <v>0</v>
      </c>
      <c r="AA50" s="52">
        <f t="shared" si="6"/>
        <v>0</v>
      </c>
      <c r="AC50" s="52">
        <v>5.0000000000000001E-3</v>
      </c>
    </row>
    <row r="51" spans="1:29" x14ac:dyDescent="0.15">
      <c r="A51" s="82"/>
      <c r="B51" s="93">
        <v>45</v>
      </c>
      <c r="C51" s="94" t="s">
        <v>135</v>
      </c>
      <c r="D51" s="2" t="s">
        <v>136</v>
      </c>
      <c r="E51" s="95" t="s">
        <v>137</v>
      </c>
      <c r="F51" s="104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6"/>
      <c r="R51" s="107" t="str">
        <f t="shared" si="7"/>
        <v/>
      </c>
      <c r="S51" s="108" t="str">
        <f t="shared" si="0"/>
        <v/>
      </c>
      <c r="T51" s="109" t="str">
        <f t="shared" si="1"/>
        <v/>
      </c>
      <c r="V51" s="52" t="s">
        <v>138</v>
      </c>
      <c r="W51" s="52">
        <f t="shared" si="2"/>
        <v>0</v>
      </c>
      <c r="X51" s="52">
        <f t="shared" si="3"/>
        <v>12</v>
      </c>
      <c r="Y51" s="52">
        <f t="shared" si="4"/>
        <v>0</v>
      </c>
      <c r="Z51" s="52">
        <f t="shared" si="5"/>
        <v>0</v>
      </c>
      <c r="AA51" s="52">
        <f t="shared" si="6"/>
        <v>0</v>
      </c>
      <c r="AC51" s="52">
        <v>5.0000000000000001E-4</v>
      </c>
    </row>
    <row r="52" spans="1:29" x14ac:dyDescent="0.15">
      <c r="A52" s="82"/>
      <c r="B52" s="93">
        <v>46</v>
      </c>
      <c r="C52" s="102" t="s">
        <v>139</v>
      </c>
      <c r="D52" s="3" t="s">
        <v>140</v>
      </c>
      <c r="E52" s="103" t="s">
        <v>141</v>
      </c>
      <c r="F52" s="96">
        <v>0.4</v>
      </c>
      <c r="G52" s="97">
        <v>0.4</v>
      </c>
      <c r="H52" s="97">
        <v>0.5</v>
      </c>
      <c r="I52" s="97">
        <v>0.5</v>
      </c>
      <c r="J52" s="97">
        <v>0.5</v>
      </c>
      <c r="K52" s="97">
        <v>0.5</v>
      </c>
      <c r="L52" s="130">
        <v>0.4</v>
      </c>
      <c r="M52" s="130">
        <v>0.4</v>
      </c>
      <c r="N52" s="130">
        <v>0.3</v>
      </c>
      <c r="O52" s="130">
        <v>0.3</v>
      </c>
      <c r="P52" s="130">
        <v>0.4</v>
      </c>
      <c r="Q52" s="131">
        <v>0.4</v>
      </c>
      <c r="R52" s="132">
        <f t="shared" si="7"/>
        <v>0.3</v>
      </c>
      <c r="S52" s="133">
        <f t="shared" si="0"/>
        <v>0.5</v>
      </c>
      <c r="T52" s="134">
        <f t="shared" si="1"/>
        <v>0.41666666666666669</v>
      </c>
      <c r="V52" s="52" t="s">
        <v>142</v>
      </c>
      <c r="W52" s="52">
        <f t="shared" si="2"/>
        <v>0</v>
      </c>
      <c r="X52" s="52">
        <f t="shared" si="3"/>
        <v>0</v>
      </c>
      <c r="Y52" s="52">
        <f t="shared" si="4"/>
        <v>12</v>
      </c>
      <c r="Z52" s="52">
        <f t="shared" si="5"/>
        <v>0.3</v>
      </c>
      <c r="AA52" s="52">
        <f t="shared" si="6"/>
        <v>0.5</v>
      </c>
      <c r="AC52" s="52">
        <v>0.3</v>
      </c>
    </row>
    <row r="53" spans="1:29" x14ac:dyDescent="0.15">
      <c r="A53" s="82"/>
      <c r="B53" s="93">
        <v>47</v>
      </c>
      <c r="C53" s="94" t="s">
        <v>143</v>
      </c>
      <c r="D53" s="2" t="s">
        <v>144</v>
      </c>
      <c r="E53" s="95" t="s">
        <v>145</v>
      </c>
      <c r="F53" s="96">
        <v>7.49</v>
      </c>
      <c r="G53" s="124">
        <v>7.45</v>
      </c>
      <c r="H53" s="97">
        <v>7.36</v>
      </c>
      <c r="I53" s="97">
        <v>7.38</v>
      </c>
      <c r="J53" s="124">
        <v>7.31</v>
      </c>
      <c r="K53" s="124">
        <v>7.4</v>
      </c>
      <c r="L53" s="97">
        <v>7.47</v>
      </c>
      <c r="M53" s="97">
        <v>7.41</v>
      </c>
      <c r="N53" s="97">
        <v>7.51</v>
      </c>
      <c r="O53" s="124">
        <v>7.4</v>
      </c>
      <c r="P53" s="124">
        <v>7.37</v>
      </c>
      <c r="Q53" s="125">
        <v>7.44</v>
      </c>
      <c r="R53" s="126">
        <f t="shared" si="7"/>
        <v>7.31</v>
      </c>
      <c r="S53" s="127">
        <f t="shared" si="0"/>
        <v>7.51</v>
      </c>
      <c r="T53" s="128">
        <f t="shared" si="1"/>
        <v>7.4158333333333344</v>
      </c>
      <c r="W53" s="52">
        <f t="shared" si="2"/>
        <v>0</v>
      </c>
      <c r="X53" s="52">
        <f t="shared" si="3"/>
        <v>0</v>
      </c>
      <c r="Y53" s="52">
        <f t="shared" si="4"/>
        <v>12</v>
      </c>
      <c r="Z53" s="52">
        <f t="shared" si="5"/>
        <v>7.31</v>
      </c>
      <c r="AA53" s="52">
        <f t="shared" si="6"/>
        <v>7.51</v>
      </c>
    </row>
    <row r="54" spans="1:29" x14ac:dyDescent="0.15">
      <c r="A54" s="82"/>
      <c r="B54" s="93">
        <v>48</v>
      </c>
      <c r="C54" s="102" t="s">
        <v>146</v>
      </c>
      <c r="D54" s="3" t="s">
        <v>147</v>
      </c>
      <c r="E54" s="103" t="s">
        <v>145</v>
      </c>
      <c r="F54" s="96" t="s">
        <v>245</v>
      </c>
      <c r="G54" s="97" t="s">
        <v>245</v>
      </c>
      <c r="H54" s="97" t="s">
        <v>245</v>
      </c>
      <c r="I54" s="97" t="s">
        <v>245</v>
      </c>
      <c r="J54" s="97" t="s">
        <v>245</v>
      </c>
      <c r="K54" s="97" t="s">
        <v>245</v>
      </c>
      <c r="L54" s="97" t="s">
        <v>245</v>
      </c>
      <c r="M54" s="97" t="s">
        <v>245</v>
      </c>
      <c r="N54" s="97" t="s">
        <v>245</v>
      </c>
      <c r="O54" s="97" t="s">
        <v>245</v>
      </c>
      <c r="P54" s="97" t="s">
        <v>245</v>
      </c>
      <c r="Q54" s="98" t="s">
        <v>245</v>
      </c>
      <c r="R54" s="99"/>
      <c r="S54" s="100"/>
      <c r="T54" s="101"/>
      <c r="W54" s="52">
        <f t="shared" si="2"/>
        <v>0</v>
      </c>
      <c r="X54" s="52">
        <f t="shared" si="3"/>
        <v>0</v>
      </c>
      <c r="Y54" s="52">
        <f t="shared" si="4"/>
        <v>12</v>
      </c>
      <c r="Z54" s="52">
        <f t="shared" si="5"/>
        <v>0</v>
      </c>
      <c r="AA54" s="52">
        <f t="shared" si="6"/>
        <v>0</v>
      </c>
    </row>
    <row r="55" spans="1:29" x14ac:dyDescent="0.15">
      <c r="A55" s="82"/>
      <c r="B55" s="93">
        <v>49</v>
      </c>
      <c r="C55" s="94" t="s">
        <v>148</v>
      </c>
      <c r="D55" s="2" t="s">
        <v>147</v>
      </c>
      <c r="E55" s="95" t="s">
        <v>145</v>
      </c>
      <c r="F55" s="96" t="s">
        <v>245</v>
      </c>
      <c r="G55" s="97" t="s">
        <v>245</v>
      </c>
      <c r="H55" s="97" t="s">
        <v>245</v>
      </c>
      <c r="I55" s="97" t="s">
        <v>245</v>
      </c>
      <c r="J55" s="97" t="s">
        <v>245</v>
      </c>
      <c r="K55" s="97" t="s">
        <v>245</v>
      </c>
      <c r="L55" s="97" t="s">
        <v>245</v>
      </c>
      <c r="M55" s="97" t="s">
        <v>245</v>
      </c>
      <c r="N55" s="97" t="s">
        <v>245</v>
      </c>
      <c r="O55" s="97" t="s">
        <v>245</v>
      </c>
      <c r="P55" s="97" t="s">
        <v>245</v>
      </c>
      <c r="Q55" s="98" t="s">
        <v>245</v>
      </c>
      <c r="R55" s="99"/>
      <c r="S55" s="100"/>
      <c r="T55" s="101"/>
      <c r="W55" s="52">
        <f t="shared" si="2"/>
        <v>0</v>
      </c>
      <c r="X55" s="52">
        <f t="shared" si="3"/>
        <v>0</v>
      </c>
      <c r="Y55" s="52">
        <f t="shared" si="4"/>
        <v>12</v>
      </c>
      <c r="Z55" s="52">
        <f t="shared" si="5"/>
        <v>0</v>
      </c>
      <c r="AA55" s="52">
        <f t="shared" si="6"/>
        <v>0</v>
      </c>
    </row>
    <row r="56" spans="1:29" x14ac:dyDescent="0.15">
      <c r="A56" s="82"/>
      <c r="B56" s="93">
        <v>50</v>
      </c>
      <c r="C56" s="102" t="s">
        <v>149</v>
      </c>
      <c r="D56" s="3" t="s">
        <v>150</v>
      </c>
      <c r="E56" s="103" t="s">
        <v>151</v>
      </c>
      <c r="F56" s="129" t="s">
        <v>124</v>
      </c>
      <c r="G56" s="130" t="s">
        <v>124</v>
      </c>
      <c r="H56" s="130" t="s">
        <v>124</v>
      </c>
      <c r="I56" s="130" t="s">
        <v>124</v>
      </c>
      <c r="J56" s="130" t="s">
        <v>124</v>
      </c>
      <c r="K56" s="130" t="s">
        <v>124</v>
      </c>
      <c r="L56" s="130" t="s">
        <v>124</v>
      </c>
      <c r="M56" s="130" t="s">
        <v>124</v>
      </c>
      <c r="N56" s="130" t="s">
        <v>124</v>
      </c>
      <c r="O56" s="130" t="s">
        <v>124</v>
      </c>
      <c r="P56" s="130" t="s">
        <v>124</v>
      </c>
      <c r="Q56" s="131" t="s">
        <v>124</v>
      </c>
      <c r="R56" s="132" t="str">
        <f t="shared" si="7"/>
        <v>1未満</v>
      </c>
      <c r="S56" s="133" t="str">
        <f t="shared" si="0"/>
        <v>1未満</v>
      </c>
      <c r="T56" s="134" t="str">
        <f t="shared" si="1"/>
        <v>1未満</v>
      </c>
      <c r="V56" s="52" t="s">
        <v>174</v>
      </c>
      <c r="W56" s="52">
        <f t="shared" si="2"/>
        <v>12</v>
      </c>
      <c r="X56" s="52">
        <f t="shared" si="3"/>
        <v>0</v>
      </c>
      <c r="Y56" s="52">
        <f t="shared" si="4"/>
        <v>0</v>
      </c>
      <c r="Z56" s="52">
        <f t="shared" si="5"/>
        <v>0</v>
      </c>
      <c r="AA56" s="52">
        <f t="shared" si="6"/>
        <v>0</v>
      </c>
      <c r="AC56" s="52">
        <v>1</v>
      </c>
    </row>
    <row r="57" spans="1:29" ht="14.25" thickBot="1" x14ac:dyDescent="0.2">
      <c r="A57" s="82"/>
      <c r="B57" s="141">
        <v>51</v>
      </c>
      <c r="C57" s="142" t="s">
        <v>153</v>
      </c>
      <c r="D57" s="4" t="s">
        <v>154</v>
      </c>
      <c r="E57" s="143" t="s">
        <v>155</v>
      </c>
      <c r="F57" s="190" t="s">
        <v>64</v>
      </c>
      <c r="G57" s="144" t="s">
        <v>64</v>
      </c>
      <c r="H57" s="144" t="s">
        <v>64</v>
      </c>
      <c r="I57" s="144" t="s">
        <v>64</v>
      </c>
      <c r="J57" s="144" t="s">
        <v>64</v>
      </c>
      <c r="K57" s="144" t="s">
        <v>64</v>
      </c>
      <c r="L57" s="145" t="s">
        <v>64</v>
      </c>
      <c r="M57" s="144" t="s">
        <v>64</v>
      </c>
      <c r="N57" s="144" t="s">
        <v>64</v>
      </c>
      <c r="O57" s="144" t="s">
        <v>64</v>
      </c>
      <c r="P57" s="144" t="s">
        <v>64</v>
      </c>
      <c r="Q57" s="146" t="s">
        <v>64</v>
      </c>
      <c r="R57" s="147" t="str">
        <f t="shared" si="7"/>
        <v>0.1未満</v>
      </c>
      <c r="S57" s="148" t="str">
        <f t="shared" si="0"/>
        <v>0.1未満</v>
      </c>
      <c r="T57" s="149" t="str">
        <f t="shared" si="1"/>
        <v>0.1未満</v>
      </c>
      <c r="V57" s="52" t="s">
        <v>156</v>
      </c>
      <c r="W57" s="52">
        <f t="shared" si="2"/>
        <v>12</v>
      </c>
      <c r="X57" s="52">
        <f t="shared" si="3"/>
        <v>0</v>
      </c>
      <c r="Y57" s="52">
        <f t="shared" si="4"/>
        <v>0</v>
      </c>
      <c r="Z57" s="52">
        <f t="shared" si="5"/>
        <v>0</v>
      </c>
      <c r="AA57" s="52">
        <f t="shared" si="6"/>
        <v>0</v>
      </c>
      <c r="AC57" s="52">
        <v>0.1</v>
      </c>
    </row>
    <row r="58" spans="1:29" ht="14.25" thickBot="1" x14ac:dyDescent="0.2">
      <c r="A58" s="82"/>
      <c r="B58" s="150"/>
      <c r="C58" s="142" t="s">
        <v>157</v>
      </c>
      <c r="D58" s="4" t="s">
        <v>62</v>
      </c>
      <c r="E58" s="143" t="s">
        <v>158</v>
      </c>
      <c r="F58" s="151">
        <v>0.3</v>
      </c>
      <c r="G58" s="152">
        <v>0.3</v>
      </c>
      <c r="H58" s="152">
        <v>0.5</v>
      </c>
      <c r="I58" s="152">
        <v>0.6</v>
      </c>
      <c r="J58" s="152">
        <v>0.5</v>
      </c>
      <c r="K58" s="152">
        <v>0.4</v>
      </c>
      <c r="L58" s="153">
        <v>0.5</v>
      </c>
      <c r="M58" s="152">
        <v>0.4</v>
      </c>
      <c r="N58" s="152">
        <v>0.4</v>
      </c>
      <c r="O58" s="152">
        <v>0.5</v>
      </c>
      <c r="P58" s="152">
        <v>0.4</v>
      </c>
      <c r="Q58" s="154">
        <v>0.5</v>
      </c>
      <c r="R58" s="155">
        <f t="shared" si="7"/>
        <v>0.3</v>
      </c>
      <c r="S58" s="156">
        <f t="shared" si="0"/>
        <v>0.6</v>
      </c>
      <c r="T58" s="157" t="str">
        <f t="shared" si="1"/>
        <v>1未満</v>
      </c>
      <c r="V58" s="52" t="s">
        <v>124</v>
      </c>
      <c r="W58" s="52">
        <f t="shared" si="2"/>
        <v>0</v>
      </c>
      <c r="X58" s="52">
        <f t="shared" si="3"/>
        <v>0</v>
      </c>
      <c r="Y58" s="52">
        <f t="shared" si="4"/>
        <v>12</v>
      </c>
      <c r="Z58" s="52">
        <f t="shared" si="5"/>
        <v>0.3</v>
      </c>
      <c r="AA58" s="52">
        <f t="shared" si="6"/>
        <v>0.6</v>
      </c>
      <c r="AC58" s="52">
        <v>1</v>
      </c>
    </row>
    <row r="60" spans="1:29" hidden="1" x14ac:dyDescent="0.15"/>
    <row r="61" spans="1:29" ht="13.5" hidden="1" customHeight="1" x14ac:dyDescent="0.15">
      <c r="B61" s="53" t="s">
        <v>0</v>
      </c>
      <c r="C61" s="54"/>
      <c r="D61" s="54" t="s">
        <v>1</v>
      </c>
      <c r="E61" s="54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58" t="s">
        <v>159</v>
      </c>
    </row>
    <row r="62" spans="1:29" ht="13.5" hidden="1" customHeight="1" x14ac:dyDescent="0.15">
      <c r="B62" s="159"/>
      <c r="C62" s="160"/>
      <c r="D62" s="160"/>
      <c r="E62" s="160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61"/>
    </row>
    <row r="63" spans="1:29" hidden="1" x14ac:dyDescent="0.15">
      <c r="B63" s="159" t="s">
        <v>18</v>
      </c>
      <c r="C63" s="160"/>
      <c r="D63" s="61" t="s">
        <v>161</v>
      </c>
      <c r="E63" s="61" t="s">
        <v>161</v>
      </c>
      <c r="F63" s="64">
        <f>F4</f>
        <v>44671</v>
      </c>
      <c r="G63" s="64">
        <f t="shared" ref="G63:Q64" si="8">G4</f>
        <v>44699</v>
      </c>
      <c r="H63" s="64">
        <f t="shared" si="8"/>
        <v>44727</v>
      </c>
      <c r="I63" s="64">
        <f t="shared" si="8"/>
        <v>44756</v>
      </c>
      <c r="J63" s="64">
        <f t="shared" si="8"/>
        <v>44790</v>
      </c>
      <c r="K63" s="64">
        <f t="shared" si="8"/>
        <v>44825</v>
      </c>
      <c r="L63" s="64">
        <f t="shared" si="8"/>
        <v>44853</v>
      </c>
      <c r="M63" s="64">
        <f t="shared" si="8"/>
        <v>44881</v>
      </c>
      <c r="N63" s="64">
        <f t="shared" si="8"/>
        <v>44916</v>
      </c>
      <c r="O63" s="64">
        <f t="shared" si="8"/>
        <v>44944</v>
      </c>
      <c r="P63" s="64">
        <f t="shared" si="8"/>
        <v>44972</v>
      </c>
      <c r="Q63" s="64">
        <f t="shared" si="8"/>
        <v>44993</v>
      </c>
      <c r="R63" s="162"/>
    </row>
    <row r="64" spans="1:29" hidden="1" x14ac:dyDescent="0.15">
      <c r="B64" s="159" t="s">
        <v>20</v>
      </c>
      <c r="C64" s="160"/>
      <c r="D64" s="61" t="s">
        <v>161</v>
      </c>
      <c r="E64" s="61" t="s">
        <v>161</v>
      </c>
      <c r="F64" s="163">
        <f>F5</f>
        <v>15</v>
      </c>
      <c r="G64" s="163">
        <f t="shared" si="8"/>
        <v>17</v>
      </c>
      <c r="H64" s="163">
        <f t="shared" si="8"/>
        <v>19.5</v>
      </c>
      <c r="I64" s="163">
        <f t="shared" si="8"/>
        <v>25</v>
      </c>
      <c r="J64" s="163">
        <f t="shared" si="8"/>
        <v>27.5</v>
      </c>
      <c r="K64" s="163">
        <f t="shared" si="8"/>
        <v>24.5</v>
      </c>
      <c r="L64" s="163">
        <f t="shared" si="8"/>
        <v>19</v>
      </c>
      <c r="M64" s="163">
        <f t="shared" si="8"/>
        <v>17</v>
      </c>
      <c r="N64" s="163">
        <f t="shared" si="8"/>
        <v>11</v>
      </c>
      <c r="O64" s="163">
        <f t="shared" si="8"/>
        <v>9</v>
      </c>
      <c r="P64" s="163">
        <f t="shared" si="8"/>
        <v>8</v>
      </c>
      <c r="Q64" s="163">
        <f t="shared" si="8"/>
        <v>9.5</v>
      </c>
      <c r="R64" s="162">
        <f>IF(AND(F64="",G64="",H64="",I64="",J64="",K64="",L64="",M64="",N64="",O64="",P64="",Q64=""),"",AVERAGE(F64:Q64))</f>
        <v>16.833333333333332</v>
      </c>
    </row>
    <row r="65" spans="2:18" hidden="1" x14ac:dyDescent="0.15">
      <c r="B65" s="159" t="s">
        <v>21</v>
      </c>
      <c r="C65" s="160"/>
      <c r="D65" s="61" t="s">
        <v>160</v>
      </c>
      <c r="E65" s="61" t="s">
        <v>160</v>
      </c>
      <c r="F65" s="163">
        <f t="shared" ref="F65:Q65" si="9">F6</f>
        <v>19</v>
      </c>
      <c r="G65" s="163">
        <f t="shared" si="9"/>
        <v>23</v>
      </c>
      <c r="H65" s="163">
        <f t="shared" si="9"/>
        <v>17.5</v>
      </c>
      <c r="I65" s="163">
        <f t="shared" si="9"/>
        <v>23.5</v>
      </c>
      <c r="J65" s="163">
        <f t="shared" si="9"/>
        <v>25</v>
      </c>
      <c r="K65" s="163">
        <f t="shared" si="9"/>
        <v>20.5</v>
      </c>
      <c r="L65" s="163">
        <f t="shared" si="9"/>
        <v>13</v>
      </c>
      <c r="M65" s="163">
        <f t="shared" si="9"/>
        <v>10.5</v>
      </c>
      <c r="N65" s="163">
        <f t="shared" si="9"/>
        <v>-1</v>
      </c>
      <c r="O65" s="163">
        <f t="shared" si="9"/>
        <v>5</v>
      </c>
      <c r="P65" s="163">
        <f t="shared" si="9"/>
        <v>2</v>
      </c>
      <c r="Q65" s="163">
        <f t="shared" si="9"/>
        <v>10.5</v>
      </c>
      <c r="R65" s="162">
        <f>IF(AND(F65="",G65="",H65="",I65="",J65="",K65="",L65="",M65="",N65="",O65="",P65="",Q65=""),"",AVERAGE(F65:Q65))</f>
        <v>14.041666666666666</v>
      </c>
    </row>
    <row r="66" spans="2:18" hidden="1" x14ac:dyDescent="0.15">
      <c r="B66" s="93">
        <v>1</v>
      </c>
      <c r="C66" s="94" t="s">
        <v>22</v>
      </c>
      <c r="D66" s="2" t="s">
        <v>23</v>
      </c>
      <c r="E66" s="164" t="s">
        <v>24</v>
      </c>
      <c r="F66" s="165">
        <f t="shared" ref="F66:Q81" si="10">IF(F7="","",IF(F7=$V7,$AC7,F7))</f>
        <v>0</v>
      </c>
      <c r="G66" s="165">
        <f t="shared" si="10"/>
        <v>0</v>
      </c>
      <c r="H66" s="165">
        <f t="shared" si="10"/>
        <v>0</v>
      </c>
      <c r="I66" s="165">
        <f t="shared" si="10"/>
        <v>0</v>
      </c>
      <c r="J66" s="165">
        <f t="shared" si="10"/>
        <v>0</v>
      </c>
      <c r="K66" s="165">
        <f t="shared" si="10"/>
        <v>0</v>
      </c>
      <c r="L66" s="165">
        <f t="shared" si="10"/>
        <v>0</v>
      </c>
      <c r="M66" s="165">
        <f t="shared" si="10"/>
        <v>0</v>
      </c>
      <c r="N66" s="165">
        <f t="shared" si="10"/>
        <v>0</v>
      </c>
      <c r="O66" s="165">
        <f t="shared" si="10"/>
        <v>0</v>
      </c>
      <c r="P66" s="165">
        <f t="shared" si="10"/>
        <v>0</v>
      </c>
      <c r="Q66" s="165">
        <f t="shared" si="10"/>
        <v>0</v>
      </c>
      <c r="R66" s="162">
        <f>IF(AND(F66="",G66="",H66="",I66="",J66="",K66="",L66="",M66="",N66="",O66="",P66="",Q66=""),"",AVERAGE(F66:Q66))</f>
        <v>0</v>
      </c>
    </row>
    <row r="67" spans="2:18" hidden="1" x14ac:dyDescent="0.15">
      <c r="B67" s="93">
        <v>2</v>
      </c>
      <c r="C67" s="94" t="s">
        <v>25</v>
      </c>
      <c r="D67" s="2" t="s">
        <v>26</v>
      </c>
      <c r="E67" s="164" t="s">
        <v>27</v>
      </c>
      <c r="F67" s="165" t="str">
        <f t="shared" si="10"/>
        <v>不検出</v>
      </c>
      <c r="G67" s="165" t="str">
        <f t="shared" si="10"/>
        <v>不検出</v>
      </c>
      <c r="H67" s="165" t="str">
        <f t="shared" si="10"/>
        <v>不検出</v>
      </c>
      <c r="I67" s="165" t="str">
        <f t="shared" si="10"/>
        <v>不検出</v>
      </c>
      <c r="J67" s="165" t="str">
        <f t="shared" si="10"/>
        <v>不検出</v>
      </c>
      <c r="K67" s="165" t="str">
        <f t="shared" si="10"/>
        <v>不検出</v>
      </c>
      <c r="L67" s="165" t="str">
        <f t="shared" si="10"/>
        <v>不検出</v>
      </c>
      <c r="M67" s="165" t="str">
        <f t="shared" si="10"/>
        <v>不検出</v>
      </c>
      <c r="N67" s="165" t="str">
        <f t="shared" si="10"/>
        <v>不検出</v>
      </c>
      <c r="O67" s="165" t="str">
        <f t="shared" si="10"/>
        <v>不検出</v>
      </c>
      <c r="P67" s="165" t="str">
        <f t="shared" si="10"/>
        <v>不検出</v>
      </c>
      <c r="Q67" s="165" t="str">
        <f t="shared" si="10"/>
        <v>不検出</v>
      </c>
      <c r="R67" s="162"/>
    </row>
    <row r="68" spans="2:18" hidden="1" x14ac:dyDescent="0.15">
      <c r="B68" s="93">
        <v>3</v>
      </c>
      <c r="C68" s="94" t="s">
        <v>29</v>
      </c>
      <c r="D68" s="2" t="s">
        <v>30</v>
      </c>
      <c r="E68" s="164" t="s">
        <v>31</v>
      </c>
      <c r="F68" s="165" t="str">
        <f t="shared" si="10"/>
        <v/>
      </c>
      <c r="G68" s="165" t="str">
        <f t="shared" si="10"/>
        <v/>
      </c>
      <c r="H68" s="165" t="str">
        <f t="shared" si="10"/>
        <v/>
      </c>
      <c r="I68" s="165" t="str">
        <f t="shared" si="10"/>
        <v/>
      </c>
      <c r="J68" s="165" t="str">
        <f t="shared" si="10"/>
        <v/>
      </c>
      <c r="K68" s="165" t="str">
        <f t="shared" si="10"/>
        <v/>
      </c>
      <c r="L68" s="165" t="str">
        <f t="shared" si="10"/>
        <v/>
      </c>
      <c r="M68" s="165" t="str">
        <f t="shared" si="10"/>
        <v/>
      </c>
      <c r="N68" s="165" t="str">
        <f t="shared" si="10"/>
        <v/>
      </c>
      <c r="O68" s="165" t="str">
        <f t="shared" si="10"/>
        <v/>
      </c>
      <c r="P68" s="165" t="str">
        <f t="shared" si="10"/>
        <v/>
      </c>
      <c r="Q68" s="165" t="str">
        <f t="shared" si="10"/>
        <v/>
      </c>
      <c r="R68" s="162" t="str">
        <f t="shared" ref="R68:R112" si="11">IF(AND(F68="",G68="",H68="",I68="",J68="",K68="",L68="",M68="",N68="",O68="",P68="",Q68=""),"",AVERAGE(F68:Q68))</f>
        <v/>
      </c>
    </row>
    <row r="69" spans="2:18" hidden="1" x14ac:dyDescent="0.15">
      <c r="B69" s="93">
        <v>4</v>
      </c>
      <c r="C69" s="94" t="s">
        <v>33</v>
      </c>
      <c r="D69" s="2" t="s">
        <v>34</v>
      </c>
      <c r="E69" s="164" t="s">
        <v>35</v>
      </c>
      <c r="F69" s="165" t="str">
        <f t="shared" si="10"/>
        <v/>
      </c>
      <c r="G69" s="165" t="str">
        <f t="shared" si="10"/>
        <v/>
      </c>
      <c r="H69" s="165" t="str">
        <f t="shared" si="10"/>
        <v/>
      </c>
      <c r="I69" s="165" t="str">
        <f t="shared" si="10"/>
        <v/>
      </c>
      <c r="J69" s="165" t="str">
        <f t="shared" si="10"/>
        <v/>
      </c>
      <c r="K69" s="165" t="str">
        <f t="shared" si="10"/>
        <v/>
      </c>
      <c r="L69" s="165" t="str">
        <f t="shared" si="10"/>
        <v/>
      </c>
      <c r="M69" s="165" t="str">
        <f t="shared" si="10"/>
        <v/>
      </c>
      <c r="N69" s="165" t="str">
        <f t="shared" si="10"/>
        <v/>
      </c>
      <c r="O69" s="165" t="str">
        <f t="shared" si="10"/>
        <v/>
      </c>
      <c r="P69" s="165" t="str">
        <f t="shared" si="10"/>
        <v/>
      </c>
      <c r="Q69" s="165" t="str">
        <f t="shared" si="10"/>
        <v/>
      </c>
      <c r="R69" s="162" t="str">
        <f t="shared" si="11"/>
        <v/>
      </c>
    </row>
    <row r="70" spans="2:18" hidden="1" x14ac:dyDescent="0.15">
      <c r="B70" s="93">
        <v>5</v>
      </c>
      <c r="C70" s="94" t="s">
        <v>37</v>
      </c>
      <c r="D70" s="2" t="s">
        <v>38</v>
      </c>
      <c r="E70" s="164" t="s">
        <v>39</v>
      </c>
      <c r="F70" s="165" t="str">
        <f t="shared" si="10"/>
        <v/>
      </c>
      <c r="G70" s="165" t="str">
        <f t="shared" si="10"/>
        <v/>
      </c>
      <c r="H70" s="165" t="str">
        <f t="shared" si="10"/>
        <v/>
      </c>
      <c r="I70" s="165" t="str">
        <f t="shared" si="10"/>
        <v/>
      </c>
      <c r="J70" s="165" t="str">
        <f t="shared" si="10"/>
        <v/>
      </c>
      <c r="K70" s="165" t="str">
        <f t="shared" si="10"/>
        <v/>
      </c>
      <c r="L70" s="165" t="str">
        <f t="shared" si="10"/>
        <v/>
      </c>
      <c r="M70" s="165" t="str">
        <f t="shared" si="10"/>
        <v/>
      </c>
      <c r="N70" s="165" t="str">
        <f t="shared" si="10"/>
        <v/>
      </c>
      <c r="O70" s="165" t="str">
        <f t="shared" si="10"/>
        <v/>
      </c>
      <c r="P70" s="165" t="str">
        <f t="shared" si="10"/>
        <v/>
      </c>
      <c r="Q70" s="165" t="str">
        <f t="shared" si="10"/>
        <v/>
      </c>
      <c r="R70" s="162" t="str">
        <f t="shared" si="11"/>
        <v/>
      </c>
    </row>
    <row r="71" spans="2:18" hidden="1" x14ac:dyDescent="0.15">
      <c r="B71" s="93">
        <v>6</v>
      </c>
      <c r="C71" s="94" t="s">
        <v>41</v>
      </c>
      <c r="D71" s="2" t="s">
        <v>38</v>
      </c>
      <c r="E71" s="164" t="s">
        <v>39</v>
      </c>
      <c r="F71" s="165" t="str">
        <f t="shared" si="10"/>
        <v/>
      </c>
      <c r="G71" s="165" t="str">
        <f t="shared" si="10"/>
        <v/>
      </c>
      <c r="H71" s="165" t="str">
        <f t="shared" si="10"/>
        <v/>
      </c>
      <c r="I71" s="165" t="str">
        <f t="shared" si="10"/>
        <v/>
      </c>
      <c r="J71" s="165" t="str">
        <f t="shared" si="10"/>
        <v/>
      </c>
      <c r="K71" s="165" t="str">
        <f t="shared" si="10"/>
        <v/>
      </c>
      <c r="L71" s="165" t="str">
        <f t="shared" si="10"/>
        <v/>
      </c>
      <c r="M71" s="165" t="str">
        <f t="shared" si="10"/>
        <v/>
      </c>
      <c r="N71" s="165" t="str">
        <f t="shared" si="10"/>
        <v/>
      </c>
      <c r="O71" s="165" t="str">
        <f t="shared" si="10"/>
        <v/>
      </c>
      <c r="P71" s="165" t="str">
        <f t="shared" si="10"/>
        <v/>
      </c>
      <c r="Q71" s="165" t="str">
        <f t="shared" si="10"/>
        <v/>
      </c>
      <c r="R71" s="162" t="str">
        <f t="shared" si="11"/>
        <v/>
      </c>
    </row>
    <row r="72" spans="2:18" hidden="1" x14ac:dyDescent="0.15">
      <c r="B72" s="93">
        <v>7</v>
      </c>
      <c r="C72" s="94" t="s">
        <v>42</v>
      </c>
      <c r="D72" s="2" t="s">
        <v>38</v>
      </c>
      <c r="E72" s="164" t="s">
        <v>39</v>
      </c>
      <c r="F72" s="165" t="str">
        <f t="shared" si="10"/>
        <v/>
      </c>
      <c r="G72" s="165" t="str">
        <f t="shared" si="10"/>
        <v/>
      </c>
      <c r="H72" s="165" t="str">
        <f t="shared" si="10"/>
        <v/>
      </c>
      <c r="I72" s="165" t="str">
        <f t="shared" si="10"/>
        <v/>
      </c>
      <c r="J72" s="165" t="str">
        <f t="shared" si="10"/>
        <v/>
      </c>
      <c r="K72" s="165" t="str">
        <f t="shared" si="10"/>
        <v/>
      </c>
      <c r="L72" s="165" t="str">
        <f t="shared" si="10"/>
        <v/>
      </c>
      <c r="M72" s="165" t="str">
        <f t="shared" si="10"/>
        <v/>
      </c>
      <c r="N72" s="165" t="str">
        <f t="shared" si="10"/>
        <v/>
      </c>
      <c r="O72" s="165" t="str">
        <f t="shared" si="10"/>
        <v/>
      </c>
      <c r="P72" s="165" t="str">
        <f t="shared" si="10"/>
        <v/>
      </c>
      <c r="Q72" s="165" t="str">
        <f t="shared" si="10"/>
        <v/>
      </c>
      <c r="R72" s="162" t="str">
        <f t="shared" si="11"/>
        <v/>
      </c>
    </row>
    <row r="73" spans="2:18" hidden="1" x14ac:dyDescent="0.15">
      <c r="B73" s="93">
        <v>8</v>
      </c>
      <c r="C73" s="94" t="s">
        <v>43</v>
      </c>
      <c r="D73" s="2" t="s">
        <v>70</v>
      </c>
      <c r="E73" s="164" t="s">
        <v>71</v>
      </c>
      <c r="F73" s="165" t="str">
        <f t="shared" si="10"/>
        <v/>
      </c>
      <c r="G73" s="165" t="str">
        <f t="shared" si="10"/>
        <v/>
      </c>
      <c r="H73" s="165" t="str">
        <f t="shared" si="10"/>
        <v/>
      </c>
      <c r="I73" s="165" t="str">
        <f t="shared" si="10"/>
        <v/>
      </c>
      <c r="J73" s="165" t="str">
        <f t="shared" si="10"/>
        <v/>
      </c>
      <c r="K73" s="165" t="str">
        <f t="shared" si="10"/>
        <v/>
      </c>
      <c r="L73" s="165" t="str">
        <f t="shared" si="10"/>
        <v/>
      </c>
      <c r="M73" s="165" t="str">
        <f t="shared" si="10"/>
        <v/>
      </c>
      <c r="N73" s="165" t="str">
        <f t="shared" si="10"/>
        <v/>
      </c>
      <c r="O73" s="165" t="str">
        <f t="shared" si="10"/>
        <v/>
      </c>
      <c r="P73" s="165" t="str">
        <f t="shared" si="10"/>
        <v/>
      </c>
      <c r="Q73" s="165" t="str">
        <f t="shared" si="10"/>
        <v/>
      </c>
      <c r="R73" s="162" t="str">
        <f t="shared" si="11"/>
        <v/>
      </c>
    </row>
    <row r="74" spans="2:18" hidden="1" x14ac:dyDescent="0.15">
      <c r="B74" s="93">
        <v>9</v>
      </c>
      <c r="C74" s="94" t="s">
        <v>48</v>
      </c>
      <c r="D74" s="2" t="s">
        <v>49</v>
      </c>
      <c r="E74" s="164" t="s">
        <v>50</v>
      </c>
      <c r="F74" s="165" t="str">
        <f t="shared" si="10"/>
        <v/>
      </c>
      <c r="G74" s="165" t="str">
        <f t="shared" si="10"/>
        <v/>
      </c>
      <c r="H74" s="165" t="str">
        <f t="shared" si="10"/>
        <v/>
      </c>
      <c r="I74" s="165" t="str">
        <f t="shared" si="10"/>
        <v/>
      </c>
      <c r="J74" s="165" t="str">
        <f t="shared" si="10"/>
        <v/>
      </c>
      <c r="K74" s="165" t="str">
        <f t="shared" si="10"/>
        <v/>
      </c>
      <c r="L74" s="165" t="str">
        <f t="shared" si="10"/>
        <v/>
      </c>
      <c r="M74" s="165" t="str">
        <f t="shared" si="10"/>
        <v/>
      </c>
      <c r="N74" s="165" t="str">
        <f t="shared" si="10"/>
        <v/>
      </c>
      <c r="O74" s="165" t="str">
        <f t="shared" si="10"/>
        <v/>
      </c>
      <c r="P74" s="165" t="str">
        <f t="shared" si="10"/>
        <v/>
      </c>
      <c r="Q74" s="165" t="str">
        <f t="shared" si="10"/>
        <v/>
      </c>
      <c r="R74" s="162" t="str">
        <f t="shared" si="11"/>
        <v/>
      </c>
    </row>
    <row r="75" spans="2:18" hidden="1" x14ac:dyDescent="0.15">
      <c r="B75" s="93">
        <v>10</v>
      </c>
      <c r="C75" s="94" t="s">
        <v>52</v>
      </c>
      <c r="D75" s="2" t="s">
        <v>38</v>
      </c>
      <c r="E75" s="164" t="s">
        <v>39</v>
      </c>
      <c r="F75" s="165" t="str">
        <f t="shared" si="10"/>
        <v/>
      </c>
      <c r="G75" s="165" t="str">
        <f t="shared" si="10"/>
        <v/>
      </c>
      <c r="H75" s="165" t="str">
        <f t="shared" si="10"/>
        <v/>
      </c>
      <c r="I75" s="165" t="str">
        <f t="shared" si="10"/>
        <v/>
      </c>
      <c r="J75" s="165" t="str">
        <f t="shared" si="10"/>
        <v/>
      </c>
      <c r="K75" s="165" t="str">
        <f t="shared" si="10"/>
        <v/>
      </c>
      <c r="L75" s="165" t="str">
        <f t="shared" si="10"/>
        <v/>
      </c>
      <c r="M75" s="165" t="str">
        <f t="shared" si="10"/>
        <v/>
      </c>
      <c r="N75" s="165" t="str">
        <f t="shared" si="10"/>
        <v/>
      </c>
      <c r="O75" s="165" t="str">
        <f t="shared" si="10"/>
        <v/>
      </c>
      <c r="P75" s="165" t="str">
        <f t="shared" si="10"/>
        <v/>
      </c>
      <c r="Q75" s="165" t="str">
        <f t="shared" si="10"/>
        <v/>
      </c>
      <c r="R75" s="162" t="str">
        <f t="shared" si="11"/>
        <v/>
      </c>
    </row>
    <row r="76" spans="2:18" hidden="1" x14ac:dyDescent="0.15">
      <c r="B76" s="93">
        <v>11</v>
      </c>
      <c r="C76" s="94" t="s">
        <v>53</v>
      </c>
      <c r="D76" s="2" t="s">
        <v>54</v>
      </c>
      <c r="E76" s="164" t="s">
        <v>55</v>
      </c>
      <c r="F76" s="165" t="str">
        <f t="shared" si="10"/>
        <v/>
      </c>
      <c r="G76" s="165" t="str">
        <f t="shared" si="10"/>
        <v/>
      </c>
      <c r="H76" s="165" t="str">
        <f t="shared" si="10"/>
        <v/>
      </c>
      <c r="I76" s="165" t="str">
        <f t="shared" si="10"/>
        <v/>
      </c>
      <c r="J76" s="165" t="str">
        <f t="shared" si="10"/>
        <v/>
      </c>
      <c r="K76" s="165" t="str">
        <f t="shared" si="10"/>
        <v/>
      </c>
      <c r="L76" s="165" t="str">
        <f t="shared" si="10"/>
        <v/>
      </c>
      <c r="M76" s="165" t="str">
        <f t="shared" si="10"/>
        <v/>
      </c>
      <c r="N76" s="165" t="str">
        <f t="shared" si="10"/>
        <v/>
      </c>
      <c r="O76" s="165" t="str">
        <f t="shared" si="10"/>
        <v/>
      </c>
      <c r="P76" s="165" t="str">
        <f t="shared" si="10"/>
        <v/>
      </c>
      <c r="Q76" s="165" t="str">
        <f t="shared" si="10"/>
        <v/>
      </c>
      <c r="R76" s="162" t="str">
        <f t="shared" si="11"/>
        <v/>
      </c>
    </row>
    <row r="77" spans="2:18" hidden="1" x14ac:dyDescent="0.15">
      <c r="B77" s="93">
        <v>12</v>
      </c>
      <c r="C77" s="94" t="s">
        <v>57</v>
      </c>
      <c r="D77" s="2" t="s">
        <v>58</v>
      </c>
      <c r="E77" s="164" t="s">
        <v>59</v>
      </c>
      <c r="F77" s="165" t="str">
        <f t="shared" si="10"/>
        <v/>
      </c>
      <c r="G77" s="165" t="str">
        <f t="shared" si="10"/>
        <v/>
      </c>
      <c r="H77" s="165" t="str">
        <f t="shared" si="10"/>
        <v/>
      </c>
      <c r="I77" s="165" t="str">
        <f t="shared" si="10"/>
        <v/>
      </c>
      <c r="J77" s="165" t="str">
        <f t="shared" si="10"/>
        <v/>
      </c>
      <c r="K77" s="165" t="str">
        <f t="shared" si="10"/>
        <v/>
      </c>
      <c r="L77" s="165" t="str">
        <f t="shared" si="10"/>
        <v/>
      </c>
      <c r="M77" s="165" t="str">
        <f t="shared" si="10"/>
        <v/>
      </c>
      <c r="N77" s="165" t="str">
        <f t="shared" si="10"/>
        <v/>
      </c>
      <c r="O77" s="165" t="str">
        <f t="shared" si="10"/>
        <v/>
      </c>
      <c r="P77" s="165" t="str">
        <f t="shared" si="10"/>
        <v/>
      </c>
      <c r="Q77" s="165" t="str">
        <f t="shared" si="10"/>
        <v/>
      </c>
      <c r="R77" s="162" t="str">
        <f t="shared" si="11"/>
        <v/>
      </c>
    </row>
    <row r="78" spans="2:18" hidden="1" x14ac:dyDescent="0.15">
      <c r="B78" s="93">
        <v>13</v>
      </c>
      <c r="C78" s="94" t="s">
        <v>61</v>
      </c>
      <c r="D78" s="2" t="s">
        <v>62</v>
      </c>
      <c r="E78" s="164" t="s">
        <v>63</v>
      </c>
      <c r="F78" s="165" t="str">
        <f t="shared" si="10"/>
        <v/>
      </c>
      <c r="G78" s="165" t="str">
        <f t="shared" si="10"/>
        <v/>
      </c>
      <c r="H78" s="165" t="str">
        <f t="shared" si="10"/>
        <v/>
      </c>
      <c r="I78" s="165" t="str">
        <f t="shared" si="10"/>
        <v/>
      </c>
      <c r="J78" s="165" t="str">
        <f t="shared" si="10"/>
        <v/>
      </c>
      <c r="K78" s="165" t="str">
        <f t="shared" si="10"/>
        <v/>
      </c>
      <c r="L78" s="165" t="str">
        <f t="shared" si="10"/>
        <v/>
      </c>
      <c r="M78" s="165" t="str">
        <f t="shared" si="10"/>
        <v/>
      </c>
      <c r="N78" s="165" t="str">
        <f t="shared" si="10"/>
        <v/>
      </c>
      <c r="O78" s="165" t="str">
        <f t="shared" si="10"/>
        <v/>
      </c>
      <c r="P78" s="165" t="str">
        <f t="shared" si="10"/>
        <v/>
      </c>
      <c r="Q78" s="165" t="str">
        <f t="shared" si="10"/>
        <v/>
      </c>
      <c r="R78" s="162" t="str">
        <f t="shared" si="11"/>
        <v/>
      </c>
    </row>
    <row r="79" spans="2:18" hidden="1" x14ac:dyDescent="0.15">
      <c r="B79" s="93">
        <v>14</v>
      </c>
      <c r="C79" s="94" t="s">
        <v>65</v>
      </c>
      <c r="D79" s="2" t="s">
        <v>66</v>
      </c>
      <c r="E79" s="164" t="s">
        <v>67</v>
      </c>
      <c r="F79" s="165" t="str">
        <f t="shared" si="10"/>
        <v/>
      </c>
      <c r="G79" s="165" t="str">
        <f t="shared" si="10"/>
        <v/>
      </c>
      <c r="H79" s="165" t="str">
        <f t="shared" si="10"/>
        <v/>
      </c>
      <c r="I79" s="165" t="str">
        <f t="shared" si="10"/>
        <v/>
      </c>
      <c r="J79" s="165" t="str">
        <f t="shared" si="10"/>
        <v/>
      </c>
      <c r="K79" s="165" t="str">
        <f t="shared" si="10"/>
        <v/>
      </c>
      <c r="L79" s="165" t="str">
        <f t="shared" si="10"/>
        <v/>
      </c>
      <c r="M79" s="165" t="str">
        <f t="shared" si="10"/>
        <v/>
      </c>
      <c r="N79" s="165" t="str">
        <f t="shared" si="10"/>
        <v/>
      </c>
      <c r="O79" s="165" t="str">
        <f t="shared" si="10"/>
        <v/>
      </c>
      <c r="P79" s="165" t="str">
        <f t="shared" si="10"/>
        <v/>
      </c>
      <c r="Q79" s="165" t="str">
        <f t="shared" si="10"/>
        <v/>
      </c>
      <c r="R79" s="162" t="str">
        <f t="shared" si="11"/>
        <v/>
      </c>
    </row>
    <row r="80" spans="2:18" hidden="1" x14ac:dyDescent="0.15">
      <c r="B80" s="93">
        <v>15</v>
      </c>
      <c r="C80" s="94" t="s">
        <v>69</v>
      </c>
      <c r="D80" s="2" t="s">
        <v>70</v>
      </c>
      <c r="E80" s="164" t="s">
        <v>71</v>
      </c>
      <c r="F80" s="165" t="str">
        <f t="shared" si="10"/>
        <v/>
      </c>
      <c r="G80" s="165" t="str">
        <f t="shared" si="10"/>
        <v/>
      </c>
      <c r="H80" s="165" t="str">
        <f t="shared" si="10"/>
        <v/>
      </c>
      <c r="I80" s="165" t="str">
        <f t="shared" si="10"/>
        <v/>
      </c>
      <c r="J80" s="165" t="str">
        <f t="shared" si="10"/>
        <v/>
      </c>
      <c r="K80" s="165" t="str">
        <f t="shared" si="10"/>
        <v/>
      </c>
      <c r="L80" s="165" t="str">
        <f t="shared" si="10"/>
        <v/>
      </c>
      <c r="M80" s="165" t="str">
        <f t="shared" si="10"/>
        <v/>
      </c>
      <c r="N80" s="165" t="str">
        <f t="shared" si="10"/>
        <v/>
      </c>
      <c r="O80" s="165" t="str">
        <f t="shared" si="10"/>
        <v/>
      </c>
      <c r="P80" s="165" t="str">
        <f t="shared" si="10"/>
        <v/>
      </c>
      <c r="Q80" s="165" t="str">
        <f t="shared" si="10"/>
        <v/>
      </c>
      <c r="R80" s="162" t="str">
        <f t="shared" si="11"/>
        <v/>
      </c>
    </row>
    <row r="81" spans="2:18" ht="27" hidden="1" x14ac:dyDescent="0.15">
      <c r="B81" s="93">
        <v>16</v>
      </c>
      <c r="C81" s="94" t="s">
        <v>73</v>
      </c>
      <c r="D81" s="2" t="s">
        <v>49</v>
      </c>
      <c r="E81" s="164" t="s">
        <v>74</v>
      </c>
      <c r="F81" s="165" t="str">
        <f t="shared" si="10"/>
        <v/>
      </c>
      <c r="G81" s="165" t="str">
        <f t="shared" si="10"/>
        <v/>
      </c>
      <c r="H81" s="165" t="str">
        <f t="shared" si="10"/>
        <v/>
      </c>
      <c r="I81" s="165" t="str">
        <f t="shared" si="10"/>
        <v/>
      </c>
      <c r="J81" s="165" t="str">
        <f t="shared" si="10"/>
        <v/>
      </c>
      <c r="K81" s="165" t="str">
        <f t="shared" si="10"/>
        <v/>
      </c>
      <c r="L81" s="165" t="str">
        <f t="shared" si="10"/>
        <v/>
      </c>
      <c r="M81" s="165" t="str">
        <f t="shared" si="10"/>
        <v/>
      </c>
      <c r="N81" s="165" t="str">
        <f t="shared" si="10"/>
        <v/>
      </c>
      <c r="O81" s="165" t="str">
        <f t="shared" si="10"/>
        <v/>
      </c>
      <c r="P81" s="165" t="str">
        <f t="shared" si="10"/>
        <v/>
      </c>
      <c r="Q81" s="165" t="str">
        <f t="shared" si="10"/>
        <v/>
      </c>
      <c r="R81" s="162" t="str">
        <f t="shared" si="11"/>
        <v/>
      </c>
    </row>
    <row r="82" spans="2:18" hidden="1" x14ac:dyDescent="0.15">
      <c r="B82" s="93">
        <v>17</v>
      </c>
      <c r="C82" s="94" t="s">
        <v>75</v>
      </c>
      <c r="D82" s="2" t="s">
        <v>76</v>
      </c>
      <c r="E82" s="164" t="s">
        <v>39</v>
      </c>
      <c r="F82" s="165" t="str">
        <f t="shared" ref="F82:Q97" si="12">IF(F23="","",IF(F23=$V23,$AC23,F23))</f>
        <v/>
      </c>
      <c r="G82" s="165" t="str">
        <f t="shared" si="12"/>
        <v/>
      </c>
      <c r="H82" s="165" t="str">
        <f t="shared" si="12"/>
        <v/>
      </c>
      <c r="I82" s="165" t="str">
        <f t="shared" si="12"/>
        <v/>
      </c>
      <c r="J82" s="165" t="str">
        <f t="shared" si="12"/>
        <v/>
      </c>
      <c r="K82" s="165" t="str">
        <f t="shared" si="12"/>
        <v/>
      </c>
      <c r="L82" s="165" t="str">
        <f t="shared" si="12"/>
        <v/>
      </c>
      <c r="M82" s="165" t="str">
        <f t="shared" si="12"/>
        <v/>
      </c>
      <c r="N82" s="165" t="str">
        <f t="shared" si="12"/>
        <v/>
      </c>
      <c r="O82" s="165" t="str">
        <f t="shared" si="12"/>
        <v/>
      </c>
      <c r="P82" s="165" t="str">
        <f t="shared" si="12"/>
        <v/>
      </c>
      <c r="Q82" s="165" t="str">
        <f t="shared" si="12"/>
        <v/>
      </c>
      <c r="R82" s="162" t="str">
        <f t="shared" si="11"/>
        <v/>
      </c>
    </row>
    <row r="83" spans="2:18" hidden="1" x14ac:dyDescent="0.15">
      <c r="B83" s="93">
        <v>18</v>
      </c>
      <c r="C83" s="94" t="s">
        <v>77</v>
      </c>
      <c r="D83" s="2" t="s">
        <v>38</v>
      </c>
      <c r="E83" s="164" t="s">
        <v>39</v>
      </c>
      <c r="F83" s="165" t="str">
        <f t="shared" si="12"/>
        <v/>
      </c>
      <c r="G83" s="165" t="str">
        <f t="shared" si="12"/>
        <v/>
      </c>
      <c r="H83" s="165" t="str">
        <f t="shared" si="12"/>
        <v/>
      </c>
      <c r="I83" s="165" t="str">
        <f t="shared" si="12"/>
        <v/>
      </c>
      <c r="J83" s="165" t="str">
        <f t="shared" si="12"/>
        <v/>
      </c>
      <c r="K83" s="165" t="str">
        <f t="shared" si="12"/>
        <v/>
      </c>
      <c r="L83" s="165" t="str">
        <f t="shared" si="12"/>
        <v/>
      </c>
      <c r="M83" s="165" t="str">
        <f t="shared" si="12"/>
        <v/>
      </c>
      <c r="N83" s="165" t="str">
        <f t="shared" si="12"/>
        <v/>
      </c>
      <c r="O83" s="165" t="str">
        <f t="shared" si="12"/>
        <v/>
      </c>
      <c r="P83" s="165" t="str">
        <f t="shared" si="12"/>
        <v/>
      </c>
      <c r="Q83" s="165" t="str">
        <f t="shared" si="12"/>
        <v/>
      </c>
      <c r="R83" s="162" t="str">
        <f t="shared" si="11"/>
        <v/>
      </c>
    </row>
    <row r="84" spans="2:18" hidden="1" x14ac:dyDescent="0.15">
      <c r="B84" s="93">
        <v>19</v>
      </c>
      <c r="C84" s="94" t="s">
        <v>78</v>
      </c>
      <c r="D84" s="2" t="s">
        <v>38</v>
      </c>
      <c r="E84" s="164" t="s">
        <v>39</v>
      </c>
      <c r="F84" s="165" t="str">
        <f t="shared" si="12"/>
        <v/>
      </c>
      <c r="G84" s="165" t="str">
        <f t="shared" si="12"/>
        <v/>
      </c>
      <c r="H84" s="165" t="str">
        <f t="shared" si="12"/>
        <v/>
      </c>
      <c r="I84" s="165" t="str">
        <f t="shared" si="12"/>
        <v/>
      </c>
      <c r="J84" s="165" t="str">
        <f t="shared" si="12"/>
        <v/>
      </c>
      <c r="K84" s="165" t="str">
        <f t="shared" si="12"/>
        <v/>
      </c>
      <c r="L84" s="165" t="str">
        <f t="shared" si="12"/>
        <v/>
      </c>
      <c r="M84" s="165" t="str">
        <f t="shared" si="12"/>
        <v/>
      </c>
      <c r="N84" s="165" t="str">
        <f t="shared" si="12"/>
        <v/>
      </c>
      <c r="O84" s="165" t="str">
        <f t="shared" si="12"/>
        <v/>
      </c>
      <c r="P84" s="165" t="str">
        <f t="shared" si="12"/>
        <v/>
      </c>
      <c r="Q84" s="165" t="str">
        <f t="shared" si="12"/>
        <v/>
      </c>
      <c r="R84" s="162" t="str">
        <f t="shared" si="11"/>
        <v/>
      </c>
    </row>
    <row r="85" spans="2:18" hidden="1" x14ac:dyDescent="0.15">
      <c r="B85" s="93">
        <v>20</v>
      </c>
      <c r="C85" s="94" t="s">
        <v>79</v>
      </c>
      <c r="D85" s="2" t="s">
        <v>38</v>
      </c>
      <c r="E85" s="164" t="s">
        <v>39</v>
      </c>
      <c r="F85" s="165" t="str">
        <f t="shared" si="12"/>
        <v/>
      </c>
      <c r="G85" s="165" t="str">
        <f t="shared" si="12"/>
        <v/>
      </c>
      <c r="H85" s="165" t="str">
        <f t="shared" si="12"/>
        <v/>
      </c>
      <c r="I85" s="165" t="str">
        <f t="shared" si="12"/>
        <v/>
      </c>
      <c r="J85" s="165" t="str">
        <f t="shared" si="12"/>
        <v/>
      </c>
      <c r="K85" s="165" t="str">
        <f t="shared" si="12"/>
        <v/>
      </c>
      <c r="L85" s="165" t="str">
        <f t="shared" si="12"/>
        <v/>
      </c>
      <c r="M85" s="165" t="str">
        <f t="shared" si="12"/>
        <v/>
      </c>
      <c r="N85" s="165" t="str">
        <f t="shared" si="12"/>
        <v/>
      </c>
      <c r="O85" s="165" t="str">
        <f t="shared" si="12"/>
        <v/>
      </c>
      <c r="P85" s="165" t="str">
        <f t="shared" si="12"/>
        <v/>
      </c>
      <c r="Q85" s="165" t="str">
        <f t="shared" si="12"/>
        <v/>
      </c>
      <c r="R85" s="162" t="str">
        <f t="shared" si="11"/>
        <v/>
      </c>
    </row>
    <row r="86" spans="2:18" hidden="1" x14ac:dyDescent="0.15">
      <c r="B86" s="93">
        <v>21</v>
      </c>
      <c r="C86" s="94" t="s">
        <v>80</v>
      </c>
      <c r="D86" s="2" t="s">
        <v>81</v>
      </c>
      <c r="E86" s="164" t="s">
        <v>82</v>
      </c>
      <c r="F86" s="165" t="str">
        <f t="shared" si="12"/>
        <v/>
      </c>
      <c r="G86" s="165" t="str">
        <f t="shared" si="12"/>
        <v/>
      </c>
      <c r="H86" s="165" t="str">
        <f t="shared" si="12"/>
        <v/>
      </c>
      <c r="I86" s="165" t="str">
        <f t="shared" si="12"/>
        <v/>
      </c>
      <c r="J86" s="165" t="str">
        <f t="shared" si="12"/>
        <v/>
      </c>
      <c r="K86" s="165" t="str">
        <f t="shared" si="12"/>
        <v/>
      </c>
      <c r="L86" s="165" t="str">
        <f t="shared" si="12"/>
        <v/>
      </c>
      <c r="M86" s="165" t="str">
        <f t="shared" si="12"/>
        <v/>
      </c>
      <c r="N86" s="165" t="str">
        <f t="shared" si="12"/>
        <v/>
      </c>
      <c r="O86" s="165" t="str">
        <f t="shared" si="12"/>
        <v/>
      </c>
      <c r="P86" s="165" t="str">
        <f t="shared" si="12"/>
        <v/>
      </c>
      <c r="Q86" s="165" t="str">
        <f t="shared" si="12"/>
        <v/>
      </c>
      <c r="R86" s="162" t="str">
        <f t="shared" si="11"/>
        <v/>
      </c>
    </row>
    <row r="87" spans="2:18" hidden="1" x14ac:dyDescent="0.15">
      <c r="B87" s="93">
        <v>22</v>
      </c>
      <c r="C87" s="94" t="s">
        <v>84</v>
      </c>
      <c r="D87" s="2" t="s">
        <v>76</v>
      </c>
      <c r="E87" s="164" t="s">
        <v>74</v>
      </c>
      <c r="F87" s="165" t="str">
        <f t="shared" si="12"/>
        <v/>
      </c>
      <c r="G87" s="165" t="str">
        <f t="shared" si="12"/>
        <v/>
      </c>
      <c r="H87" s="165" t="str">
        <f t="shared" si="12"/>
        <v/>
      </c>
      <c r="I87" s="165" t="str">
        <f t="shared" si="12"/>
        <v/>
      </c>
      <c r="J87" s="165" t="str">
        <f t="shared" si="12"/>
        <v/>
      </c>
      <c r="K87" s="165" t="str">
        <f t="shared" si="12"/>
        <v/>
      </c>
      <c r="L87" s="165" t="str">
        <f t="shared" si="12"/>
        <v/>
      </c>
      <c r="M87" s="165" t="str">
        <f t="shared" si="12"/>
        <v/>
      </c>
      <c r="N87" s="165" t="str">
        <f t="shared" si="12"/>
        <v/>
      </c>
      <c r="O87" s="165" t="str">
        <f t="shared" si="12"/>
        <v/>
      </c>
      <c r="P87" s="165" t="str">
        <f t="shared" si="12"/>
        <v/>
      </c>
      <c r="Q87" s="165" t="str">
        <f t="shared" si="12"/>
        <v/>
      </c>
      <c r="R87" s="162" t="str">
        <f t="shared" si="11"/>
        <v/>
      </c>
    </row>
    <row r="88" spans="2:18" hidden="1" x14ac:dyDescent="0.15">
      <c r="B88" s="93">
        <v>23</v>
      </c>
      <c r="C88" s="94" t="s">
        <v>85</v>
      </c>
      <c r="D88" s="2" t="s">
        <v>86</v>
      </c>
      <c r="E88" s="164" t="s">
        <v>39</v>
      </c>
      <c r="F88" s="165" t="str">
        <f t="shared" si="12"/>
        <v/>
      </c>
      <c r="G88" s="165" t="str">
        <f t="shared" si="12"/>
        <v/>
      </c>
      <c r="H88" s="165" t="str">
        <f t="shared" si="12"/>
        <v/>
      </c>
      <c r="I88" s="165" t="str">
        <f t="shared" si="12"/>
        <v/>
      </c>
      <c r="J88" s="165" t="str">
        <f t="shared" si="12"/>
        <v/>
      </c>
      <c r="K88" s="165" t="str">
        <f t="shared" si="12"/>
        <v/>
      </c>
      <c r="L88" s="165" t="str">
        <f t="shared" si="12"/>
        <v/>
      </c>
      <c r="M88" s="165" t="str">
        <f t="shared" si="12"/>
        <v/>
      </c>
      <c r="N88" s="165" t="str">
        <f t="shared" si="12"/>
        <v/>
      </c>
      <c r="O88" s="165" t="str">
        <f t="shared" si="12"/>
        <v/>
      </c>
      <c r="P88" s="165" t="str">
        <f t="shared" si="12"/>
        <v/>
      </c>
      <c r="Q88" s="165" t="str">
        <f t="shared" si="12"/>
        <v/>
      </c>
      <c r="R88" s="162" t="str">
        <f t="shared" si="11"/>
        <v/>
      </c>
    </row>
    <row r="89" spans="2:18" hidden="1" x14ac:dyDescent="0.15">
      <c r="B89" s="93">
        <v>24</v>
      </c>
      <c r="C89" s="94" t="s">
        <v>87</v>
      </c>
      <c r="D89" s="2" t="s">
        <v>49</v>
      </c>
      <c r="E89" s="164" t="s">
        <v>50</v>
      </c>
      <c r="F89" s="165" t="str">
        <f t="shared" si="12"/>
        <v/>
      </c>
      <c r="G89" s="165" t="str">
        <f t="shared" si="12"/>
        <v/>
      </c>
      <c r="H89" s="165" t="str">
        <f t="shared" si="12"/>
        <v/>
      </c>
      <c r="I89" s="165" t="str">
        <f t="shared" si="12"/>
        <v/>
      </c>
      <c r="J89" s="165" t="str">
        <f t="shared" si="12"/>
        <v/>
      </c>
      <c r="K89" s="165" t="str">
        <f t="shared" si="12"/>
        <v/>
      </c>
      <c r="L89" s="165" t="str">
        <f t="shared" si="12"/>
        <v/>
      </c>
      <c r="M89" s="165" t="str">
        <f t="shared" si="12"/>
        <v/>
      </c>
      <c r="N89" s="165" t="str">
        <f t="shared" si="12"/>
        <v/>
      </c>
      <c r="O89" s="165" t="str">
        <f t="shared" si="12"/>
        <v/>
      </c>
      <c r="P89" s="165" t="str">
        <f t="shared" si="12"/>
        <v/>
      </c>
      <c r="Q89" s="165" t="str">
        <f t="shared" si="12"/>
        <v/>
      </c>
      <c r="R89" s="162" t="str">
        <f t="shared" si="11"/>
        <v/>
      </c>
    </row>
    <row r="90" spans="2:18" hidden="1" x14ac:dyDescent="0.15">
      <c r="B90" s="93">
        <v>25</v>
      </c>
      <c r="C90" s="94" t="s">
        <v>91</v>
      </c>
      <c r="D90" s="2" t="s">
        <v>92</v>
      </c>
      <c r="E90" s="164" t="s">
        <v>39</v>
      </c>
      <c r="F90" s="165" t="str">
        <f t="shared" si="12"/>
        <v/>
      </c>
      <c r="G90" s="165" t="str">
        <f t="shared" si="12"/>
        <v/>
      </c>
      <c r="H90" s="165" t="str">
        <f t="shared" si="12"/>
        <v/>
      </c>
      <c r="I90" s="165" t="str">
        <f t="shared" si="12"/>
        <v/>
      </c>
      <c r="J90" s="165" t="str">
        <f t="shared" si="12"/>
        <v/>
      </c>
      <c r="K90" s="165" t="str">
        <f t="shared" si="12"/>
        <v/>
      </c>
      <c r="L90" s="165" t="str">
        <f t="shared" si="12"/>
        <v/>
      </c>
      <c r="M90" s="165" t="str">
        <f t="shared" si="12"/>
        <v/>
      </c>
      <c r="N90" s="165" t="str">
        <f t="shared" si="12"/>
        <v/>
      </c>
      <c r="O90" s="165" t="str">
        <f t="shared" si="12"/>
        <v/>
      </c>
      <c r="P90" s="165" t="str">
        <f t="shared" si="12"/>
        <v/>
      </c>
      <c r="Q90" s="165" t="str">
        <f t="shared" si="12"/>
        <v/>
      </c>
      <c r="R90" s="162" t="str">
        <f t="shared" si="11"/>
        <v/>
      </c>
    </row>
    <row r="91" spans="2:18" hidden="1" x14ac:dyDescent="0.15">
      <c r="B91" s="93">
        <v>26</v>
      </c>
      <c r="C91" s="94" t="s">
        <v>93</v>
      </c>
      <c r="D91" s="2" t="s">
        <v>38</v>
      </c>
      <c r="E91" s="164" t="s">
        <v>39</v>
      </c>
      <c r="F91" s="165" t="str">
        <f t="shared" si="12"/>
        <v/>
      </c>
      <c r="G91" s="165" t="str">
        <f t="shared" si="12"/>
        <v/>
      </c>
      <c r="H91" s="165" t="str">
        <f t="shared" si="12"/>
        <v/>
      </c>
      <c r="I91" s="165" t="str">
        <f t="shared" si="12"/>
        <v/>
      </c>
      <c r="J91" s="165" t="str">
        <f t="shared" si="12"/>
        <v/>
      </c>
      <c r="K91" s="165" t="str">
        <f t="shared" si="12"/>
        <v/>
      </c>
      <c r="L91" s="165" t="str">
        <f t="shared" si="12"/>
        <v/>
      </c>
      <c r="M91" s="165" t="str">
        <f t="shared" si="12"/>
        <v/>
      </c>
      <c r="N91" s="165" t="str">
        <f t="shared" si="12"/>
        <v/>
      </c>
      <c r="O91" s="165" t="str">
        <f t="shared" si="12"/>
        <v/>
      </c>
      <c r="P91" s="165" t="str">
        <f t="shared" si="12"/>
        <v/>
      </c>
      <c r="Q91" s="165" t="str">
        <f t="shared" si="12"/>
        <v/>
      </c>
      <c r="R91" s="162" t="str">
        <f t="shared" si="11"/>
        <v/>
      </c>
    </row>
    <row r="92" spans="2:18" hidden="1" x14ac:dyDescent="0.15">
      <c r="B92" s="93">
        <v>27</v>
      </c>
      <c r="C92" s="94" t="s">
        <v>94</v>
      </c>
      <c r="D92" s="2" t="s">
        <v>92</v>
      </c>
      <c r="E92" s="164" t="s">
        <v>39</v>
      </c>
      <c r="F92" s="165" t="str">
        <f t="shared" si="12"/>
        <v/>
      </c>
      <c r="G92" s="165" t="str">
        <f t="shared" si="12"/>
        <v/>
      </c>
      <c r="H92" s="165" t="str">
        <f t="shared" si="12"/>
        <v/>
      </c>
      <c r="I92" s="165" t="str">
        <f t="shared" si="12"/>
        <v/>
      </c>
      <c r="J92" s="165" t="str">
        <f t="shared" si="12"/>
        <v/>
      </c>
      <c r="K92" s="165" t="str">
        <f t="shared" si="12"/>
        <v/>
      </c>
      <c r="L92" s="165" t="str">
        <f t="shared" si="12"/>
        <v/>
      </c>
      <c r="M92" s="165" t="str">
        <f t="shared" si="12"/>
        <v/>
      </c>
      <c r="N92" s="165" t="str">
        <f t="shared" si="12"/>
        <v/>
      </c>
      <c r="O92" s="165" t="str">
        <f t="shared" si="12"/>
        <v/>
      </c>
      <c r="P92" s="165" t="str">
        <f t="shared" si="12"/>
        <v/>
      </c>
      <c r="Q92" s="165" t="str">
        <f t="shared" si="12"/>
        <v/>
      </c>
      <c r="R92" s="162" t="str">
        <f t="shared" si="11"/>
        <v/>
      </c>
    </row>
    <row r="93" spans="2:18" hidden="1" x14ac:dyDescent="0.15">
      <c r="B93" s="93">
        <v>28</v>
      </c>
      <c r="C93" s="94" t="s">
        <v>95</v>
      </c>
      <c r="D93" s="2" t="s">
        <v>108</v>
      </c>
      <c r="E93" s="164" t="s">
        <v>55</v>
      </c>
      <c r="F93" s="165" t="str">
        <f t="shared" si="12"/>
        <v/>
      </c>
      <c r="G93" s="165" t="str">
        <f t="shared" si="12"/>
        <v/>
      </c>
      <c r="H93" s="165" t="str">
        <f t="shared" si="12"/>
        <v/>
      </c>
      <c r="I93" s="165" t="str">
        <f t="shared" si="12"/>
        <v/>
      </c>
      <c r="J93" s="165" t="str">
        <f t="shared" si="12"/>
        <v/>
      </c>
      <c r="K93" s="165" t="str">
        <f t="shared" si="12"/>
        <v/>
      </c>
      <c r="L93" s="165" t="str">
        <f t="shared" si="12"/>
        <v/>
      </c>
      <c r="M93" s="165" t="str">
        <f t="shared" si="12"/>
        <v/>
      </c>
      <c r="N93" s="165" t="str">
        <f t="shared" si="12"/>
        <v/>
      </c>
      <c r="O93" s="165" t="str">
        <f t="shared" si="12"/>
        <v/>
      </c>
      <c r="P93" s="165" t="str">
        <f t="shared" si="12"/>
        <v/>
      </c>
      <c r="Q93" s="165" t="str">
        <f t="shared" si="12"/>
        <v/>
      </c>
      <c r="R93" s="162" t="str">
        <f t="shared" si="11"/>
        <v/>
      </c>
    </row>
    <row r="94" spans="2:18" hidden="1" x14ac:dyDescent="0.15">
      <c r="B94" s="93">
        <v>29</v>
      </c>
      <c r="C94" s="94" t="s">
        <v>96</v>
      </c>
      <c r="D94" s="2" t="s">
        <v>97</v>
      </c>
      <c r="E94" s="164" t="s">
        <v>39</v>
      </c>
      <c r="F94" s="165" t="str">
        <f t="shared" si="12"/>
        <v/>
      </c>
      <c r="G94" s="165" t="str">
        <f t="shared" si="12"/>
        <v/>
      </c>
      <c r="H94" s="165" t="str">
        <f t="shared" si="12"/>
        <v/>
      </c>
      <c r="I94" s="165" t="str">
        <f t="shared" si="12"/>
        <v/>
      </c>
      <c r="J94" s="165" t="str">
        <f t="shared" si="12"/>
        <v/>
      </c>
      <c r="K94" s="165" t="str">
        <f t="shared" si="12"/>
        <v/>
      </c>
      <c r="L94" s="165" t="str">
        <f t="shared" si="12"/>
        <v/>
      </c>
      <c r="M94" s="165" t="str">
        <f t="shared" si="12"/>
        <v/>
      </c>
      <c r="N94" s="165" t="str">
        <f t="shared" si="12"/>
        <v/>
      </c>
      <c r="O94" s="165" t="str">
        <f t="shared" si="12"/>
        <v/>
      </c>
      <c r="P94" s="165" t="str">
        <f t="shared" si="12"/>
        <v/>
      </c>
      <c r="Q94" s="165" t="str">
        <f t="shared" si="12"/>
        <v/>
      </c>
      <c r="R94" s="162" t="str">
        <f t="shared" si="11"/>
        <v/>
      </c>
    </row>
    <row r="95" spans="2:18" hidden="1" x14ac:dyDescent="0.15">
      <c r="B95" s="93">
        <v>30</v>
      </c>
      <c r="C95" s="94" t="s">
        <v>98</v>
      </c>
      <c r="D95" s="2" t="s">
        <v>99</v>
      </c>
      <c r="E95" s="164" t="s">
        <v>39</v>
      </c>
      <c r="F95" s="165" t="str">
        <f t="shared" si="12"/>
        <v/>
      </c>
      <c r="G95" s="165" t="str">
        <f t="shared" si="12"/>
        <v/>
      </c>
      <c r="H95" s="165" t="str">
        <f t="shared" si="12"/>
        <v/>
      </c>
      <c r="I95" s="165" t="str">
        <f t="shared" si="12"/>
        <v/>
      </c>
      <c r="J95" s="165" t="str">
        <f t="shared" si="12"/>
        <v/>
      </c>
      <c r="K95" s="165" t="str">
        <f t="shared" si="12"/>
        <v/>
      </c>
      <c r="L95" s="165" t="str">
        <f t="shared" si="12"/>
        <v/>
      </c>
      <c r="M95" s="165" t="str">
        <f t="shared" si="12"/>
        <v/>
      </c>
      <c r="N95" s="165" t="str">
        <f t="shared" si="12"/>
        <v/>
      </c>
      <c r="O95" s="165" t="str">
        <f t="shared" si="12"/>
        <v/>
      </c>
      <c r="P95" s="165" t="str">
        <f t="shared" si="12"/>
        <v/>
      </c>
      <c r="Q95" s="165" t="str">
        <f t="shared" si="12"/>
        <v/>
      </c>
      <c r="R95" s="162" t="str">
        <f t="shared" si="11"/>
        <v/>
      </c>
    </row>
    <row r="96" spans="2:18" hidden="1" x14ac:dyDescent="0.15">
      <c r="B96" s="93">
        <v>31</v>
      </c>
      <c r="C96" s="94" t="s">
        <v>100</v>
      </c>
      <c r="D96" s="2" t="s">
        <v>101</v>
      </c>
      <c r="E96" s="164" t="s">
        <v>102</v>
      </c>
      <c r="F96" s="165" t="str">
        <f t="shared" si="12"/>
        <v/>
      </c>
      <c r="G96" s="165" t="str">
        <f t="shared" si="12"/>
        <v/>
      </c>
      <c r="H96" s="165" t="str">
        <f t="shared" si="12"/>
        <v/>
      </c>
      <c r="I96" s="165" t="str">
        <f t="shared" si="12"/>
        <v/>
      </c>
      <c r="J96" s="165" t="str">
        <f t="shared" si="12"/>
        <v/>
      </c>
      <c r="K96" s="165" t="str">
        <f t="shared" si="12"/>
        <v/>
      </c>
      <c r="L96" s="165" t="str">
        <f t="shared" si="12"/>
        <v/>
      </c>
      <c r="M96" s="165" t="str">
        <f t="shared" si="12"/>
        <v/>
      </c>
      <c r="N96" s="165" t="str">
        <f t="shared" si="12"/>
        <v/>
      </c>
      <c r="O96" s="165" t="str">
        <f t="shared" si="12"/>
        <v/>
      </c>
      <c r="P96" s="165" t="str">
        <f t="shared" si="12"/>
        <v/>
      </c>
      <c r="Q96" s="165" t="str">
        <f t="shared" si="12"/>
        <v/>
      </c>
      <c r="R96" s="162" t="str">
        <f t="shared" si="11"/>
        <v/>
      </c>
    </row>
    <row r="97" spans="2:18" hidden="1" x14ac:dyDescent="0.15">
      <c r="B97" s="93">
        <v>32</v>
      </c>
      <c r="C97" s="94" t="s">
        <v>104</v>
      </c>
      <c r="D97" s="2" t="s">
        <v>62</v>
      </c>
      <c r="E97" s="164" t="s">
        <v>105</v>
      </c>
      <c r="F97" s="165" t="str">
        <f t="shared" si="12"/>
        <v/>
      </c>
      <c r="G97" s="165" t="str">
        <f t="shared" si="12"/>
        <v/>
      </c>
      <c r="H97" s="165" t="str">
        <f t="shared" si="12"/>
        <v/>
      </c>
      <c r="I97" s="165" t="str">
        <f t="shared" si="12"/>
        <v/>
      </c>
      <c r="J97" s="165" t="str">
        <f t="shared" si="12"/>
        <v/>
      </c>
      <c r="K97" s="165" t="str">
        <f t="shared" si="12"/>
        <v/>
      </c>
      <c r="L97" s="165" t="str">
        <f t="shared" si="12"/>
        <v/>
      </c>
      <c r="M97" s="165" t="str">
        <f t="shared" si="12"/>
        <v/>
      </c>
      <c r="N97" s="165" t="str">
        <f t="shared" si="12"/>
        <v/>
      </c>
      <c r="O97" s="165" t="str">
        <f t="shared" si="12"/>
        <v/>
      </c>
      <c r="P97" s="165" t="str">
        <f t="shared" si="12"/>
        <v/>
      </c>
      <c r="Q97" s="165" t="str">
        <f t="shared" si="12"/>
        <v/>
      </c>
      <c r="R97" s="162" t="str">
        <f t="shared" si="11"/>
        <v/>
      </c>
    </row>
    <row r="98" spans="2:18" hidden="1" x14ac:dyDescent="0.15">
      <c r="B98" s="93">
        <v>33</v>
      </c>
      <c r="C98" s="94" t="s">
        <v>107</v>
      </c>
      <c r="D98" s="2" t="s">
        <v>108</v>
      </c>
      <c r="E98" s="164" t="s">
        <v>105</v>
      </c>
      <c r="F98" s="165" t="str">
        <f t="shared" ref="F98:Q113" si="13">IF(F39="","",IF(F39=$V39,$AC39,F39))</f>
        <v/>
      </c>
      <c r="G98" s="165" t="str">
        <f t="shared" si="13"/>
        <v/>
      </c>
      <c r="H98" s="165" t="str">
        <f t="shared" si="13"/>
        <v/>
      </c>
      <c r="I98" s="165" t="str">
        <f t="shared" si="13"/>
        <v/>
      </c>
      <c r="J98" s="165" t="str">
        <f t="shared" si="13"/>
        <v/>
      </c>
      <c r="K98" s="165" t="str">
        <f t="shared" si="13"/>
        <v/>
      </c>
      <c r="L98" s="165" t="str">
        <f t="shared" si="13"/>
        <v/>
      </c>
      <c r="M98" s="165" t="str">
        <f t="shared" si="13"/>
        <v/>
      </c>
      <c r="N98" s="165" t="str">
        <f t="shared" si="13"/>
        <v/>
      </c>
      <c r="O98" s="165" t="str">
        <f t="shared" si="13"/>
        <v/>
      </c>
      <c r="P98" s="165" t="str">
        <f t="shared" si="13"/>
        <v/>
      </c>
      <c r="Q98" s="165" t="str">
        <f t="shared" si="13"/>
        <v/>
      </c>
      <c r="R98" s="162" t="str">
        <f t="shared" si="11"/>
        <v/>
      </c>
    </row>
    <row r="99" spans="2:18" hidden="1" x14ac:dyDescent="0.15">
      <c r="B99" s="93">
        <v>34</v>
      </c>
      <c r="C99" s="94" t="s">
        <v>109</v>
      </c>
      <c r="D99" s="2" t="s">
        <v>110</v>
      </c>
      <c r="E99" s="164" t="s">
        <v>111</v>
      </c>
      <c r="F99" s="165" t="str">
        <f t="shared" si="13"/>
        <v/>
      </c>
      <c r="G99" s="165" t="str">
        <f t="shared" si="13"/>
        <v/>
      </c>
      <c r="H99" s="165" t="str">
        <f t="shared" si="13"/>
        <v/>
      </c>
      <c r="I99" s="165" t="str">
        <f t="shared" si="13"/>
        <v/>
      </c>
      <c r="J99" s="165" t="str">
        <f t="shared" si="13"/>
        <v/>
      </c>
      <c r="K99" s="165" t="str">
        <f t="shared" si="13"/>
        <v/>
      </c>
      <c r="L99" s="165" t="str">
        <f t="shared" si="13"/>
        <v/>
      </c>
      <c r="M99" s="165" t="str">
        <f t="shared" si="13"/>
        <v/>
      </c>
      <c r="N99" s="165" t="str">
        <f t="shared" si="13"/>
        <v/>
      </c>
      <c r="O99" s="165" t="str">
        <f t="shared" si="13"/>
        <v/>
      </c>
      <c r="P99" s="165" t="str">
        <f t="shared" si="13"/>
        <v/>
      </c>
      <c r="Q99" s="165" t="str">
        <f t="shared" si="13"/>
        <v/>
      </c>
      <c r="R99" s="162" t="str">
        <f t="shared" si="11"/>
        <v/>
      </c>
    </row>
    <row r="100" spans="2:18" hidden="1" x14ac:dyDescent="0.15">
      <c r="B100" s="93">
        <v>35</v>
      </c>
      <c r="C100" s="94" t="s">
        <v>113</v>
      </c>
      <c r="D100" s="2" t="s">
        <v>62</v>
      </c>
      <c r="E100" s="164" t="s">
        <v>105</v>
      </c>
      <c r="F100" s="165" t="str">
        <f t="shared" si="13"/>
        <v/>
      </c>
      <c r="G100" s="165" t="str">
        <f t="shared" si="13"/>
        <v/>
      </c>
      <c r="H100" s="165" t="str">
        <f t="shared" si="13"/>
        <v/>
      </c>
      <c r="I100" s="165" t="str">
        <f t="shared" si="13"/>
        <v/>
      </c>
      <c r="J100" s="165" t="str">
        <f t="shared" si="13"/>
        <v/>
      </c>
      <c r="K100" s="165" t="str">
        <f t="shared" si="13"/>
        <v/>
      </c>
      <c r="L100" s="165" t="str">
        <f t="shared" si="13"/>
        <v/>
      </c>
      <c r="M100" s="165" t="str">
        <f t="shared" si="13"/>
        <v/>
      </c>
      <c r="N100" s="165" t="str">
        <f t="shared" si="13"/>
        <v/>
      </c>
      <c r="O100" s="165" t="str">
        <f t="shared" si="13"/>
        <v/>
      </c>
      <c r="P100" s="165" t="str">
        <f t="shared" si="13"/>
        <v/>
      </c>
      <c r="Q100" s="165" t="str">
        <f t="shared" si="13"/>
        <v/>
      </c>
      <c r="R100" s="162" t="str">
        <f t="shared" si="11"/>
        <v/>
      </c>
    </row>
    <row r="101" spans="2:18" hidden="1" x14ac:dyDescent="0.15">
      <c r="B101" s="93">
        <v>36</v>
      </c>
      <c r="C101" s="94" t="s">
        <v>114</v>
      </c>
      <c r="D101" s="2" t="s">
        <v>115</v>
      </c>
      <c r="E101" s="164" t="s">
        <v>116</v>
      </c>
      <c r="F101" s="165" t="str">
        <f t="shared" si="13"/>
        <v/>
      </c>
      <c r="G101" s="165" t="str">
        <f t="shared" si="13"/>
        <v/>
      </c>
      <c r="H101" s="165" t="str">
        <f t="shared" si="13"/>
        <v/>
      </c>
      <c r="I101" s="165" t="str">
        <f t="shared" si="13"/>
        <v/>
      </c>
      <c r="J101" s="165" t="str">
        <f t="shared" si="13"/>
        <v/>
      </c>
      <c r="K101" s="165" t="str">
        <f t="shared" si="13"/>
        <v/>
      </c>
      <c r="L101" s="165" t="str">
        <f t="shared" si="13"/>
        <v/>
      </c>
      <c r="M101" s="165" t="str">
        <f t="shared" si="13"/>
        <v/>
      </c>
      <c r="N101" s="165" t="str">
        <f t="shared" si="13"/>
        <v/>
      </c>
      <c r="O101" s="165" t="str">
        <f t="shared" si="13"/>
        <v/>
      </c>
      <c r="P101" s="165" t="str">
        <f t="shared" si="13"/>
        <v/>
      </c>
      <c r="Q101" s="165" t="str">
        <f t="shared" si="13"/>
        <v/>
      </c>
      <c r="R101" s="162" t="str">
        <f t="shared" si="11"/>
        <v/>
      </c>
    </row>
    <row r="102" spans="2:18" hidden="1" x14ac:dyDescent="0.15">
      <c r="B102" s="93">
        <v>37</v>
      </c>
      <c r="C102" s="94" t="s">
        <v>117</v>
      </c>
      <c r="D102" s="2" t="s">
        <v>70</v>
      </c>
      <c r="E102" s="164" t="s">
        <v>71</v>
      </c>
      <c r="F102" s="165" t="str">
        <f t="shared" si="13"/>
        <v/>
      </c>
      <c r="G102" s="165" t="str">
        <f t="shared" si="13"/>
        <v/>
      </c>
      <c r="H102" s="165" t="str">
        <f t="shared" si="13"/>
        <v/>
      </c>
      <c r="I102" s="165" t="str">
        <f t="shared" si="13"/>
        <v/>
      </c>
      <c r="J102" s="165" t="str">
        <f t="shared" si="13"/>
        <v/>
      </c>
      <c r="K102" s="165" t="str">
        <f t="shared" si="13"/>
        <v/>
      </c>
      <c r="L102" s="165" t="str">
        <f t="shared" si="13"/>
        <v/>
      </c>
      <c r="M102" s="165" t="str">
        <f t="shared" si="13"/>
        <v/>
      </c>
      <c r="N102" s="165" t="str">
        <f t="shared" si="13"/>
        <v/>
      </c>
      <c r="O102" s="165" t="str">
        <f t="shared" si="13"/>
        <v/>
      </c>
      <c r="P102" s="165" t="str">
        <f t="shared" si="13"/>
        <v/>
      </c>
      <c r="Q102" s="165" t="str">
        <f t="shared" si="13"/>
        <v/>
      </c>
      <c r="R102" s="162" t="str">
        <f t="shared" si="11"/>
        <v/>
      </c>
    </row>
    <row r="103" spans="2:18" hidden="1" x14ac:dyDescent="0.15">
      <c r="B103" s="93">
        <v>38</v>
      </c>
      <c r="C103" s="94" t="s">
        <v>118</v>
      </c>
      <c r="D103" s="2" t="s">
        <v>115</v>
      </c>
      <c r="E103" s="164" t="s">
        <v>119</v>
      </c>
      <c r="F103" s="165">
        <f t="shared" si="13"/>
        <v>9.8000000000000007</v>
      </c>
      <c r="G103" s="165">
        <f t="shared" si="13"/>
        <v>9.1</v>
      </c>
      <c r="H103" s="165">
        <f t="shared" si="13"/>
        <v>9.6</v>
      </c>
      <c r="I103" s="165">
        <f t="shared" si="13"/>
        <v>8.6</v>
      </c>
      <c r="J103" s="165">
        <f t="shared" si="13"/>
        <v>7.3</v>
      </c>
      <c r="K103" s="165">
        <f t="shared" si="13"/>
        <v>7.7</v>
      </c>
      <c r="L103" s="165">
        <f t="shared" si="13"/>
        <v>6.9</v>
      </c>
      <c r="M103" s="165">
        <f t="shared" si="13"/>
        <v>7.7</v>
      </c>
      <c r="N103" s="165">
        <f t="shared" si="13"/>
        <v>8.1</v>
      </c>
      <c r="O103" s="165">
        <f t="shared" si="13"/>
        <v>9.1</v>
      </c>
      <c r="P103" s="165">
        <f t="shared" si="13"/>
        <v>11.7</v>
      </c>
      <c r="Q103" s="165">
        <f t="shared" si="13"/>
        <v>10.6</v>
      </c>
      <c r="R103" s="162">
        <f t="shared" si="11"/>
        <v>8.85</v>
      </c>
    </row>
    <row r="104" spans="2:18" hidden="1" x14ac:dyDescent="0.15">
      <c r="B104" s="93">
        <v>39</v>
      </c>
      <c r="C104" s="94" t="s">
        <v>121</v>
      </c>
      <c r="D104" s="2" t="s">
        <v>122</v>
      </c>
      <c r="E104" s="164" t="s">
        <v>123</v>
      </c>
      <c r="F104" s="165" t="str">
        <f t="shared" si="13"/>
        <v/>
      </c>
      <c r="G104" s="165" t="str">
        <f t="shared" si="13"/>
        <v/>
      </c>
      <c r="H104" s="165" t="str">
        <f t="shared" si="13"/>
        <v/>
      </c>
      <c r="I104" s="165" t="str">
        <f t="shared" si="13"/>
        <v/>
      </c>
      <c r="J104" s="165" t="str">
        <f t="shared" si="13"/>
        <v/>
      </c>
      <c r="K104" s="165" t="str">
        <f t="shared" si="13"/>
        <v/>
      </c>
      <c r="L104" s="165" t="str">
        <f t="shared" si="13"/>
        <v/>
      </c>
      <c r="M104" s="165" t="str">
        <f t="shared" si="13"/>
        <v/>
      </c>
      <c r="N104" s="165" t="str">
        <f t="shared" si="13"/>
        <v/>
      </c>
      <c r="O104" s="165" t="str">
        <f t="shared" si="13"/>
        <v/>
      </c>
      <c r="P104" s="165" t="str">
        <f t="shared" si="13"/>
        <v/>
      </c>
      <c r="Q104" s="165" t="str">
        <f t="shared" si="13"/>
        <v/>
      </c>
      <c r="R104" s="162" t="str">
        <f t="shared" si="11"/>
        <v/>
      </c>
    </row>
    <row r="105" spans="2:18" hidden="1" x14ac:dyDescent="0.15">
      <c r="B105" s="93">
        <v>40</v>
      </c>
      <c r="C105" s="94" t="s">
        <v>125</v>
      </c>
      <c r="D105" s="2" t="s">
        <v>126</v>
      </c>
      <c r="E105" s="164" t="s">
        <v>127</v>
      </c>
      <c r="F105" s="165" t="str">
        <f t="shared" si="13"/>
        <v/>
      </c>
      <c r="G105" s="165" t="str">
        <f t="shared" si="13"/>
        <v/>
      </c>
      <c r="H105" s="165" t="str">
        <f t="shared" si="13"/>
        <v/>
      </c>
      <c r="I105" s="165" t="str">
        <f t="shared" si="13"/>
        <v/>
      </c>
      <c r="J105" s="165" t="str">
        <f t="shared" si="13"/>
        <v/>
      </c>
      <c r="K105" s="165" t="str">
        <f t="shared" si="13"/>
        <v/>
      </c>
      <c r="L105" s="165" t="str">
        <f t="shared" si="13"/>
        <v/>
      </c>
      <c r="M105" s="165" t="str">
        <f t="shared" si="13"/>
        <v/>
      </c>
      <c r="N105" s="165" t="str">
        <f t="shared" si="13"/>
        <v/>
      </c>
      <c r="O105" s="165" t="str">
        <f t="shared" si="13"/>
        <v/>
      </c>
      <c r="P105" s="165" t="str">
        <f t="shared" si="13"/>
        <v/>
      </c>
      <c r="Q105" s="165" t="str">
        <f t="shared" si="13"/>
        <v/>
      </c>
      <c r="R105" s="162" t="str">
        <f t="shared" si="11"/>
        <v/>
      </c>
    </row>
    <row r="106" spans="2:18" hidden="1" x14ac:dyDescent="0.15">
      <c r="B106" s="93">
        <v>41</v>
      </c>
      <c r="C106" s="94" t="s">
        <v>128</v>
      </c>
      <c r="D106" s="2" t="s">
        <v>108</v>
      </c>
      <c r="E106" s="164" t="s">
        <v>55</v>
      </c>
      <c r="F106" s="165" t="str">
        <f t="shared" si="13"/>
        <v/>
      </c>
      <c r="G106" s="165" t="str">
        <f t="shared" si="13"/>
        <v/>
      </c>
      <c r="H106" s="165" t="str">
        <f t="shared" si="13"/>
        <v/>
      </c>
      <c r="I106" s="165" t="str">
        <f t="shared" si="13"/>
        <v/>
      </c>
      <c r="J106" s="165" t="str">
        <f t="shared" si="13"/>
        <v/>
      </c>
      <c r="K106" s="165" t="str">
        <f t="shared" si="13"/>
        <v/>
      </c>
      <c r="L106" s="165" t="str">
        <f t="shared" si="13"/>
        <v/>
      </c>
      <c r="M106" s="165" t="str">
        <f t="shared" si="13"/>
        <v/>
      </c>
      <c r="N106" s="165" t="str">
        <f t="shared" si="13"/>
        <v/>
      </c>
      <c r="O106" s="165" t="str">
        <f t="shared" si="13"/>
        <v/>
      </c>
      <c r="P106" s="165" t="str">
        <f t="shared" si="13"/>
        <v/>
      </c>
      <c r="Q106" s="165" t="str">
        <f t="shared" si="13"/>
        <v/>
      </c>
      <c r="R106" s="162" t="str">
        <f t="shared" si="11"/>
        <v/>
      </c>
    </row>
    <row r="107" spans="2:18" hidden="1" x14ac:dyDescent="0.15">
      <c r="B107" s="93">
        <v>42</v>
      </c>
      <c r="C107" s="94" t="s">
        <v>129</v>
      </c>
      <c r="D107" s="2" t="s">
        <v>130</v>
      </c>
      <c r="E107" s="164" t="s">
        <v>131</v>
      </c>
      <c r="F107" s="165" t="str">
        <f t="shared" si="13"/>
        <v/>
      </c>
      <c r="G107" s="165" t="str">
        <f t="shared" si="13"/>
        <v/>
      </c>
      <c r="H107" s="165" t="str">
        <f t="shared" si="13"/>
        <v/>
      </c>
      <c r="I107" s="165" t="str">
        <f t="shared" si="13"/>
        <v/>
      </c>
      <c r="J107" s="165" t="str">
        <f t="shared" si="13"/>
        <v/>
      </c>
      <c r="K107" s="165" t="str">
        <f t="shared" si="13"/>
        <v/>
      </c>
      <c r="L107" s="165" t="str">
        <f t="shared" si="13"/>
        <v/>
      </c>
      <c r="M107" s="165" t="str">
        <f t="shared" si="13"/>
        <v/>
      </c>
      <c r="N107" s="165" t="str">
        <f t="shared" si="13"/>
        <v/>
      </c>
      <c r="O107" s="165" t="str">
        <f t="shared" si="13"/>
        <v/>
      </c>
      <c r="P107" s="165" t="str">
        <f t="shared" si="13"/>
        <v/>
      </c>
      <c r="Q107" s="165" t="str">
        <f t="shared" si="13"/>
        <v/>
      </c>
      <c r="R107" s="162" t="str">
        <f t="shared" si="11"/>
        <v/>
      </c>
    </row>
    <row r="108" spans="2:18" hidden="1" x14ac:dyDescent="0.15">
      <c r="B108" s="93">
        <v>43</v>
      </c>
      <c r="C108" s="94" t="s">
        <v>133</v>
      </c>
      <c r="D108" s="2" t="s">
        <v>130</v>
      </c>
      <c r="E108" s="164" t="s">
        <v>131</v>
      </c>
      <c r="F108" s="165" t="str">
        <f t="shared" si="13"/>
        <v/>
      </c>
      <c r="G108" s="165" t="str">
        <f t="shared" si="13"/>
        <v/>
      </c>
      <c r="H108" s="165" t="str">
        <f t="shared" si="13"/>
        <v/>
      </c>
      <c r="I108" s="165" t="str">
        <f t="shared" si="13"/>
        <v/>
      </c>
      <c r="J108" s="165" t="str">
        <f t="shared" si="13"/>
        <v/>
      </c>
      <c r="K108" s="165" t="str">
        <f t="shared" si="13"/>
        <v/>
      </c>
      <c r="L108" s="165" t="str">
        <f t="shared" si="13"/>
        <v/>
      </c>
      <c r="M108" s="165" t="str">
        <f t="shared" si="13"/>
        <v/>
      </c>
      <c r="N108" s="165" t="str">
        <f t="shared" si="13"/>
        <v/>
      </c>
      <c r="O108" s="165" t="str">
        <f t="shared" si="13"/>
        <v/>
      </c>
      <c r="P108" s="165" t="str">
        <f t="shared" si="13"/>
        <v/>
      </c>
      <c r="Q108" s="165" t="str">
        <f t="shared" si="13"/>
        <v/>
      </c>
      <c r="R108" s="162" t="str">
        <f t="shared" si="11"/>
        <v/>
      </c>
    </row>
    <row r="109" spans="2:18" hidden="1" x14ac:dyDescent="0.15">
      <c r="B109" s="93">
        <v>44</v>
      </c>
      <c r="C109" s="94" t="s">
        <v>134</v>
      </c>
      <c r="D109" s="2" t="s">
        <v>76</v>
      </c>
      <c r="E109" s="164" t="s">
        <v>71</v>
      </c>
      <c r="F109" s="165" t="str">
        <f t="shared" si="13"/>
        <v/>
      </c>
      <c r="G109" s="165" t="str">
        <f t="shared" si="13"/>
        <v/>
      </c>
      <c r="H109" s="165" t="str">
        <f t="shared" si="13"/>
        <v/>
      </c>
      <c r="I109" s="165" t="str">
        <f t="shared" si="13"/>
        <v/>
      </c>
      <c r="J109" s="165" t="str">
        <f t="shared" si="13"/>
        <v/>
      </c>
      <c r="K109" s="165" t="str">
        <f t="shared" si="13"/>
        <v/>
      </c>
      <c r="L109" s="165" t="str">
        <f t="shared" si="13"/>
        <v/>
      </c>
      <c r="M109" s="165" t="str">
        <f t="shared" si="13"/>
        <v/>
      </c>
      <c r="N109" s="165" t="str">
        <f t="shared" si="13"/>
        <v/>
      </c>
      <c r="O109" s="165" t="str">
        <f t="shared" si="13"/>
        <v/>
      </c>
      <c r="P109" s="165" t="str">
        <f t="shared" si="13"/>
        <v/>
      </c>
      <c r="Q109" s="165" t="str">
        <f t="shared" si="13"/>
        <v/>
      </c>
      <c r="R109" s="162" t="str">
        <f t="shared" si="11"/>
        <v/>
      </c>
    </row>
    <row r="110" spans="2:18" hidden="1" x14ac:dyDescent="0.15">
      <c r="B110" s="93">
        <v>45</v>
      </c>
      <c r="C110" s="94" t="s">
        <v>135</v>
      </c>
      <c r="D110" s="2" t="s">
        <v>136</v>
      </c>
      <c r="E110" s="164" t="s">
        <v>137</v>
      </c>
      <c r="F110" s="165" t="str">
        <f t="shared" si="13"/>
        <v/>
      </c>
      <c r="G110" s="165" t="str">
        <f t="shared" si="13"/>
        <v/>
      </c>
      <c r="H110" s="165" t="str">
        <f t="shared" si="13"/>
        <v/>
      </c>
      <c r="I110" s="165" t="str">
        <f t="shared" si="13"/>
        <v/>
      </c>
      <c r="J110" s="165" t="str">
        <f t="shared" si="13"/>
        <v/>
      </c>
      <c r="K110" s="165" t="str">
        <f t="shared" si="13"/>
        <v/>
      </c>
      <c r="L110" s="165" t="str">
        <f t="shared" si="13"/>
        <v/>
      </c>
      <c r="M110" s="165" t="str">
        <f t="shared" si="13"/>
        <v/>
      </c>
      <c r="N110" s="165" t="str">
        <f t="shared" si="13"/>
        <v/>
      </c>
      <c r="O110" s="165" t="str">
        <f t="shared" si="13"/>
        <v/>
      </c>
      <c r="P110" s="165" t="str">
        <f t="shared" si="13"/>
        <v/>
      </c>
      <c r="Q110" s="165" t="str">
        <f t="shared" si="13"/>
        <v/>
      </c>
      <c r="R110" s="162" t="str">
        <f t="shared" si="11"/>
        <v/>
      </c>
    </row>
    <row r="111" spans="2:18" hidden="1" x14ac:dyDescent="0.15">
      <c r="B111" s="93">
        <v>46</v>
      </c>
      <c r="C111" s="94" t="s">
        <v>139</v>
      </c>
      <c r="D111" s="2" t="s">
        <v>140</v>
      </c>
      <c r="E111" s="164" t="s">
        <v>141</v>
      </c>
      <c r="F111" s="165">
        <f t="shared" si="13"/>
        <v>0.4</v>
      </c>
      <c r="G111" s="165">
        <f t="shared" si="13"/>
        <v>0.4</v>
      </c>
      <c r="H111" s="165">
        <f t="shared" si="13"/>
        <v>0.5</v>
      </c>
      <c r="I111" s="165">
        <f t="shared" si="13"/>
        <v>0.5</v>
      </c>
      <c r="J111" s="165">
        <f t="shared" si="13"/>
        <v>0.5</v>
      </c>
      <c r="K111" s="165">
        <f t="shared" si="13"/>
        <v>0.5</v>
      </c>
      <c r="L111" s="165">
        <f t="shared" si="13"/>
        <v>0.4</v>
      </c>
      <c r="M111" s="165">
        <f t="shared" si="13"/>
        <v>0.4</v>
      </c>
      <c r="N111" s="165">
        <f t="shared" si="13"/>
        <v>0.3</v>
      </c>
      <c r="O111" s="165">
        <f t="shared" si="13"/>
        <v>0.3</v>
      </c>
      <c r="P111" s="165">
        <f t="shared" si="13"/>
        <v>0.4</v>
      </c>
      <c r="Q111" s="165">
        <f t="shared" si="13"/>
        <v>0.4</v>
      </c>
      <c r="R111" s="162">
        <f t="shared" si="11"/>
        <v>0.41666666666666669</v>
      </c>
    </row>
    <row r="112" spans="2:18" hidden="1" x14ac:dyDescent="0.15">
      <c r="B112" s="93">
        <v>47</v>
      </c>
      <c r="C112" s="94" t="s">
        <v>143</v>
      </c>
      <c r="D112" s="2" t="s">
        <v>144</v>
      </c>
      <c r="E112" s="164" t="s">
        <v>145</v>
      </c>
      <c r="F112" s="165">
        <f t="shared" si="13"/>
        <v>7.49</v>
      </c>
      <c r="G112" s="165">
        <f t="shared" si="13"/>
        <v>7.45</v>
      </c>
      <c r="H112" s="165">
        <f t="shared" si="13"/>
        <v>7.36</v>
      </c>
      <c r="I112" s="165">
        <f t="shared" si="13"/>
        <v>7.38</v>
      </c>
      <c r="J112" s="165">
        <f t="shared" si="13"/>
        <v>7.31</v>
      </c>
      <c r="K112" s="165">
        <f t="shared" si="13"/>
        <v>7.4</v>
      </c>
      <c r="L112" s="165">
        <f t="shared" si="13"/>
        <v>7.47</v>
      </c>
      <c r="M112" s="165">
        <f t="shared" si="13"/>
        <v>7.41</v>
      </c>
      <c r="N112" s="165">
        <f t="shared" si="13"/>
        <v>7.51</v>
      </c>
      <c r="O112" s="165">
        <f t="shared" si="13"/>
        <v>7.4</v>
      </c>
      <c r="P112" s="165">
        <f t="shared" si="13"/>
        <v>7.37</v>
      </c>
      <c r="Q112" s="165">
        <f t="shared" si="13"/>
        <v>7.44</v>
      </c>
      <c r="R112" s="162">
        <f t="shared" si="11"/>
        <v>7.4158333333333344</v>
      </c>
    </row>
    <row r="113" spans="2:18" hidden="1" x14ac:dyDescent="0.15">
      <c r="B113" s="93">
        <v>48</v>
      </c>
      <c r="C113" s="94" t="s">
        <v>146</v>
      </c>
      <c r="D113" s="2" t="s">
        <v>147</v>
      </c>
      <c r="E113" s="164" t="s">
        <v>145</v>
      </c>
      <c r="F113" s="165" t="str">
        <f t="shared" si="13"/>
        <v>異常なし</v>
      </c>
      <c r="G113" s="165" t="str">
        <f t="shared" si="13"/>
        <v>異常なし</v>
      </c>
      <c r="H113" s="165" t="str">
        <f t="shared" si="13"/>
        <v>異常なし</v>
      </c>
      <c r="I113" s="165" t="str">
        <f t="shared" si="13"/>
        <v>異常なし</v>
      </c>
      <c r="J113" s="165" t="str">
        <f t="shared" si="13"/>
        <v>異常なし</v>
      </c>
      <c r="K113" s="165" t="str">
        <f t="shared" si="13"/>
        <v>異常なし</v>
      </c>
      <c r="L113" s="165" t="str">
        <f t="shared" si="13"/>
        <v>異常なし</v>
      </c>
      <c r="M113" s="165" t="str">
        <f t="shared" si="13"/>
        <v>異常なし</v>
      </c>
      <c r="N113" s="165" t="str">
        <f t="shared" si="13"/>
        <v>異常なし</v>
      </c>
      <c r="O113" s="165" t="str">
        <f t="shared" si="13"/>
        <v>異常なし</v>
      </c>
      <c r="P113" s="165" t="str">
        <f t="shared" si="13"/>
        <v>異常なし</v>
      </c>
      <c r="Q113" s="165" t="str">
        <f t="shared" si="13"/>
        <v>異常なし</v>
      </c>
      <c r="R113" s="162"/>
    </row>
    <row r="114" spans="2:18" hidden="1" x14ac:dyDescent="0.15">
      <c r="B114" s="93">
        <v>49</v>
      </c>
      <c r="C114" s="94" t="s">
        <v>148</v>
      </c>
      <c r="D114" s="2" t="s">
        <v>147</v>
      </c>
      <c r="E114" s="164" t="s">
        <v>145</v>
      </c>
      <c r="F114" s="165" t="str">
        <f t="shared" ref="F114:Q117" si="14">IF(F55="","",IF(F55=$V55,$AC55,F55))</f>
        <v>異常なし</v>
      </c>
      <c r="G114" s="165" t="str">
        <f t="shared" si="14"/>
        <v>異常なし</v>
      </c>
      <c r="H114" s="165" t="str">
        <f t="shared" si="14"/>
        <v>異常なし</v>
      </c>
      <c r="I114" s="165" t="str">
        <f t="shared" si="14"/>
        <v>異常なし</v>
      </c>
      <c r="J114" s="165" t="str">
        <f t="shared" si="14"/>
        <v>異常なし</v>
      </c>
      <c r="K114" s="165" t="str">
        <f t="shared" si="14"/>
        <v>異常なし</v>
      </c>
      <c r="L114" s="165" t="str">
        <f t="shared" si="14"/>
        <v>異常なし</v>
      </c>
      <c r="M114" s="165" t="str">
        <f t="shared" si="14"/>
        <v>異常なし</v>
      </c>
      <c r="N114" s="165" t="str">
        <f t="shared" si="14"/>
        <v>異常なし</v>
      </c>
      <c r="O114" s="165" t="str">
        <f t="shared" si="14"/>
        <v>異常なし</v>
      </c>
      <c r="P114" s="165" t="str">
        <f t="shared" si="14"/>
        <v>異常なし</v>
      </c>
      <c r="Q114" s="165" t="str">
        <f t="shared" si="14"/>
        <v>異常なし</v>
      </c>
      <c r="R114" s="162"/>
    </row>
    <row r="115" spans="2:18" hidden="1" x14ac:dyDescent="0.15">
      <c r="B115" s="93">
        <v>50</v>
      </c>
      <c r="C115" s="94" t="s">
        <v>149</v>
      </c>
      <c r="D115" s="2" t="s">
        <v>150</v>
      </c>
      <c r="E115" s="164" t="s">
        <v>151</v>
      </c>
      <c r="F115" s="165">
        <f t="shared" si="14"/>
        <v>1</v>
      </c>
      <c r="G115" s="165">
        <f t="shared" si="14"/>
        <v>1</v>
      </c>
      <c r="H115" s="165">
        <f t="shared" si="14"/>
        <v>1</v>
      </c>
      <c r="I115" s="165">
        <f t="shared" si="14"/>
        <v>1</v>
      </c>
      <c r="J115" s="165">
        <f t="shared" si="14"/>
        <v>1</v>
      </c>
      <c r="K115" s="165">
        <f t="shared" si="14"/>
        <v>1</v>
      </c>
      <c r="L115" s="165">
        <f t="shared" si="14"/>
        <v>1</v>
      </c>
      <c r="M115" s="165">
        <f t="shared" si="14"/>
        <v>1</v>
      </c>
      <c r="N115" s="165">
        <f t="shared" si="14"/>
        <v>1</v>
      </c>
      <c r="O115" s="165">
        <f t="shared" si="14"/>
        <v>1</v>
      </c>
      <c r="P115" s="165">
        <f t="shared" si="14"/>
        <v>1</v>
      </c>
      <c r="Q115" s="165">
        <f t="shared" si="14"/>
        <v>1</v>
      </c>
      <c r="R115" s="162">
        <f>IF(AND(F115="",G115="",H115="",I115="",J115="",K115="",L115="",M115="",N115="",O115="",P115="",Q115=""),"",AVERAGE(F115:Q115))</f>
        <v>1</v>
      </c>
    </row>
    <row r="116" spans="2:18" hidden="1" x14ac:dyDescent="0.15">
      <c r="B116" s="93">
        <v>51</v>
      </c>
      <c r="C116" s="94" t="s">
        <v>153</v>
      </c>
      <c r="D116" s="2" t="s">
        <v>154</v>
      </c>
      <c r="E116" s="164" t="s">
        <v>155</v>
      </c>
      <c r="F116" s="165">
        <f t="shared" si="14"/>
        <v>0.1</v>
      </c>
      <c r="G116" s="165">
        <f t="shared" si="14"/>
        <v>0.1</v>
      </c>
      <c r="H116" s="165">
        <f t="shared" si="14"/>
        <v>0.1</v>
      </c>
      <c r="I116" s="165">
        <f t="shared" si="14"/>
        <v>0.1</v>
      </c>
      <c r="J116" s="165">
        <f t="shared" si="14"/>
        <v>0.1</v>
      </c>
      <c r="K116" s="165">
        <f t="shared" si="14"/>
        <v>0.1</v>
      </c>
      <c r="L116" s="165">
        <f t="shared" si="14"/>
        <v>0.1</v>
      </c>
      <c r="M116" s="165">
        <f t="shared" si="14"/>
        <v>0.1</v>
      </c>
      <c r="N116" s="165">
        <f t="shared" si="14"/>
        <v>0.1</v>
      </c>
      <c r="O116" s="165">
        <f t="shared" si="14"/>
        <v>0.1</v>
      </c>
      <c r="P116" s="165">
        <f t="shared" si="14"/>
        <v>0.1</v>
      </c>
      <c r="Q116" s="165">
        <f t="shared" si="14"/>
        <v>0.1</v>
      </c>
      <c r="R116" s="16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41"/>
      <c r="C117" s="142" t="s">
        <v>157</v>
      </c>
      <c r="D117" s="4" t="s">
        <v>62</v>
      </c>
      <c r="E117" s="166" t="s">
        <v>116</v>
      </c>
      <c r="F117" s="152">
        <f t="shared" si="14"/>
        <v>0.3</v>
      </c>
      <c r="G117" s="152">
        <f t="shared" si="14"/>
        <v>0.3</v>
      </c>
      <c r="H117" s="152">
        <f t="shared" si="14"/>
        <v>0.5</v>
      </c>
      <c r="I117" s="152">
        <f t="shared" si="14"/>
        <v>0.6</v>
      </c>
      <c r="J117" s="152">
        <f t="shared" si="14"/>
        <v>0.5</v>
      </c>
      <c r="K117" s="152">
        <f t="shared" si="14"/>
        <v>0.4</v>
      </c>
      <c r="L117" s="152">
        <f t="shared" si="14"/>
        <v>0.5</v>
      </c>
      <c r="M117" s="152">
        <f t="shared" si="14"/>
        <v>0.4</v>
      </c>
      <c r="N117" s="152">
        <f t="shared" si="14"/>
        <v>0.4</v>
      </c>
      <c r="O117" s="152">
        <f t="shared" si="14"/>
        <v>0.5</v>
      </c>
      <c r="P117" s="152">
        <f t="shared" si="14"/>
        <v>0.4</v>
      </c>
      <c r="Q117" s="152">
        <f t="shared" si="14"/>
        <v>0.5</v>
      </c>
      <c r="R117" s="167">
        <f>IF(AND(F117="",G117="",H117="",I117="",J117="",K117="",L117="",M117="",N117="",O117="",P117="",Q117=""),"",AVERAGE(F117:Q117))</f>
        <v>0.44166666666666671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 F2:T58">
    <cfRule type="cellIs" dxfId="5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2" customWidth="1"/>
    <col min="2" max="2" width="4.5" style="52" bestFit="1" customWidth="1"/>
    <col min="3" max="3" width="27.25" style="52" customWidth="1"/>
    <col min="4" max="4" width="17.875" style="52" customWidth="1"/>
    <col min="5" max="5" width="19.5" style="52" bestFit="1" customWidth="1"/>
    <col min="6" max="17" width="14.5" style="52" customWidth="1"/>
    <col min="18" max="20" width="14.25" style="52" bestFit="1" customWidth="1"/>
    <col min="21" max="21" width="9" style="52"/>
    <col min="22" max="29" width="9" style="52" hidden="1" customWidth="1"/>
    <col min="30" max="256" width="9" style="52"/>
    <col min="257" max="257" width="4.375" style="52" customWidth="1"/>
    <col min="258" max="258" width="4.5" style="52" bestFit="1" customWidth="1"/>
    <col min="259" max="259" width="27.25" style="52" customWidth="1"/>
    <col min="260" max="260" width="17.875" style="52" customWidth="1"/>
    <col min="261" max="261" width="19.5" style="52" bestFit="1" customWidth="1"/>
    <col min="262" max="273" width="14.5" style="52" customWidth="1"/>
    <col min="274" max="276" width="14.25" style="52" bestFit="1" customWidth="1"/>
    <col min="277" max="277" width="9" style="52"/>
    <col min="278" max="285" width="0" style="52" hidden="1" customWidth="1"/>
    <col min="286" max="512" width="9" style="52"/>
    <col min="513" max="513" width="4.375" style="52" customWidth="1"/>
    <col min="514" max="514" width="4.5" style="52" bestFit="1" customWidth="1"/>
    <col min="515" max="515" width="27.25" style="52" customWidth="1"/>
    <col min="516" max="516" width="17.875" style="52" customWidth="1"/>
    <col min="517" max="517" width="19.5" style="52" bestFit="1" customWidth="1"/>
    <col min="518" max="529" width="14.5" style="52" customWidth="1"/>
    <col min="530" max="532" width="14.25" style="52" bestFit="1" customWidth="1"/>
    <col min="533" max="533" width="9" style="52"/>
    <col min="534" max="541" width="0" style="52" hidden="1" customWidth="1"/>
    <col min="542" max="768" width="9" style="52"/>
    <col min="769" max="769" width="4.375" style="52" customWidth="1"/>
    <col min="770" max="770" width="4.5" style="52" bestFit="1" customWidth="1"/>
    <col min="771" max="771" width="27.25" style="52" customWidth="1"/>
    <col min="772" max="772" width="17.875" style="52" customWidth="1"/>
    <col min="773" max="773" width="19.5" style="52" bestFit="1" customWidth="1"/>
    <col min="774" max="785" width="14.5" style="52" customWidth="1"/>
    <col min="786" max="788" width="14.25" style="52" bestFit="1" customWidth="1"/>
    <col min="789" max="789" width="9" style="52"/>
    <col min="790" max="797" width="0" style="52" hidden="1" customWidth="1"/>
    <col min="798" max="1024" width="9" style="52"/>
    <col min="1025" max="1025" width="4.375" style="52" customWidth="1"/>
    <col min="1026" max="1026" width="4.5" style="52" bestFit="1" customWidth="1"/>
    <col min="1027" max="1027" width="27.25" style="52" customWidth="1"/>
    <col min="1028" max="1028" width="17.875" style="52" customWidth="1"/>
    <col min="1029" max="1029" width="19.5" style="52" bestFit="1" customWidth="1"/>
    <col min="1030" max="1041" width="14.5" style="52" customWidth="1"/>
    <col min="1042" max="1044" width="14.25" style="52" bestFit="1" customWidth="1"/>
    <col min="1045" max="1045" width="9" style="52"/>
    <col min="1046" max="1053" width="0" style="52" hidden="1" customWidth="1"/>
    <col min="1054" max="1280" width="9" style="52"/>
    <col min="1281" max="1281" width="4.375" style="52" customWidth="1"/>
    <col min="1282" max="1282" width="4.5" style="52" bestFit="1" customWidth="1"/>
    <col min="1283" max="1283" width="27.25" style="52" customWidth="1"/>
    <col min="1284" max="1284" width="17.875" style="52" customWidth="1"/>
    <col min="1285" max="1285" width="19.5" style="52" bestFit="1" customWidth="1"/>
    <col min="1286" max="1297" width="14.5" style="52" customWidth="1"/>
    <col min="1298" max="1300" width="14.25" style="52" bestFit="1" customWidth="1"/>
    <col min="1301" max="1301" width="9" style="52"/>
    <col min="1302" max="1309" width="0" style="52" hidden="1" customWidth="1"/>
    <col min="1310" max="1536" width="9" style="52"/>
    <col min="1537" max="1537" width="4.375" style="52" customWidth="1"/>
    <col min="1538" max="1538" width="4.5" style="52" bestFit="1" customWidth="1"/>
    <col min="1539" max="1539" width="27.25" style="52" customWidth="1"/>
    <col min="1540" max="1540" width="17.875" style="52" customWidth="1"/>
    <col min="1541" max="1541" width="19.5" style="52" bestFit="1" customWidth="1"/>
    <col min="1542" max="1553" width="14.5" style="52" customWidth="1"/>
    <col min="1554" max="1556" width="14.25" style="52" bestFit="1" customWidth="1"/>
    <col min="1557" max="1557" width="9" style="52"/>
    <col min="1558" max="1565" width="0" style="52" hidden="1" customWidth="1"/>
    <col min="1566" max="1792" width="9" style="52"/>
    <col min="1793" max="1793" width="4.375" style="52" customWidth="1"/>
    <col min="1794" max="1794" width="4.5" style="52" bestFit="1" customWidth="1"/>
    <col min="1795" max="1795" width="27.25" style="52" customWidth="1"/>
    <col min="1796" max="1796" width="17.875" style="52" customWidth="1"/>
    <col min="1797" max="1797" width="19.5" style="52" bestFit="1" customWidth="1"/>
    <col min="1798" max="1809" width="14.5" style="52" customWidth="1"/>
    <col min="1810" max="1812" width="14.25" style="52" bestFit="1" customWidth="1"/>
    <col min="1813" max="1813" width="9" style="52"/>
    <col min="1814" max="1821" width="0" style="52" hidden="1" customWidth="1"/>
    <col min="1822" max="2048" width="9" style="52"/>
    <col min="2049" max="2049" width="4.375" style="52" customWidth="1"/>
    <col min="2050" max="2050" width="4.5" style="52" bestFit="1" customWidth="1"/>
    <col min="2051" max="2051" width="27.25" style="52" customWidth="1"/>
    <col min="2052" max="2052" width="17.875" style="52" customWidth="1"/>
    <col min="2053" max="2053" width="19.5" style="52" bestFit="1" customWidth="1"/>
    <col min="2054" max="2065" width="14.5" style="52" customWidth="1"/>
    <col min="2066" max="2068" width="14.25" style="52" bestFit="1" customWidth="1"/>
    <col min="2069" max="2069" width="9" style="52"/>
    <col min="2070" max="2077" width="0" style="52" hidden="1" customWidth="1"/>
    <col min="2078" max="2304" width="9" style="52"/>
    <col min="2305" max="2305" width="4.375" style="52" customWidth="1"/>
    <col min="2306" max="2306" width="4.5" style="52" bestFit="1" customWidth="1"/>
    <col min="2307" max="2307" width="27.25" style="52" customWidth="1"/>
    <col min="2308" max="2308" width="17.875" style="52" customWidth="1"/>
    <col min="2309" max="2309" width="19.5" style="52" bestFit="1" customWidth="1"/>
    <col min="2310" max="2321" width="14.5" style="52" customWidth="1"/>
    <col min="2322" max="2324" width="14.25" style="52" bestFit="1" customWidth="1"/>
    <col min="2325" max="2325" width="9" style="52"/>
    <col min="2326" max="2333" width="0" style="52" hidden="1" customWidth="1"/>
    <col min="2334" max="2560" width="9" style="52"/>
    <col min="2561" max="2561" width="4.375" style="52" customWidth="1"/>
    <col min="2562" max="2562" width="4.5" style="52" bestFit="1" customWidth="1"/>
    <col min="2563" max="2563" width="27.25" style="52" customWidth="1"/>
    <col min="2564" max="2564" width="17.875" style="52" customWidth="1"/>
    <col min="2565" max="2565" width="19.5" style="52" bestFit="1" customWidth="1"/>
    <col min="2566" max="2577" width="14.5" style="52" customWidth="1"/>
    <col min="2578" max="2580" width="14.25" style="52" bestFit="1" customWidth="1"/>
    <col min="2581" max="2581" width="9" style="52"/>
    <col min="2582" max="2589" width="0" style="52" hidden="1" customWidth="1"/>
    <col min="2590" max="2816" width="9" style="52"/>
    <col min="2817" max="2817" width="4.375" style="52" customWidth="1"/>
    <col min="2818" max="2818" width="4.5" style="52" bestFit="1" customWidth="1"/>
    <col min="2819" max="2819" width="27.25" style="52" customWidth="1"/>
    <col min="2820" max="2820" width="17.875" style="52" customWidth="1"/>
    <col min="2821" max="2821" width="19.5" style="52" bestFit="1" customWidth="1"/>
    <col min="2822" max="2833" width="14.5" style="52" customWidth="1"/>
    <col min="2834" max="2836" width="14.25" style="52" bestFit="1" customWidth="1"/>
    <col min="2837" max="2837" width="9" style="52"/>
    <col min="2838" max="2845" width="0" style="52" hidden="1" customWidth="1"/>
    <col min="2846" max="3072" width="9" style="52"/>
    <col min="3073" max="3073" width="4.375" style="52" customWidth="1"/>
    <col min="3074" max="3074" width="4.5" style="52" bestFit="1" customWidth="1"/>
    <col min="3075" max="3075" width="27.25" style="52" customWidth="1"/>
    <col min="3076" max="3076" width="17.875" style="52" customWidth="1"/>
    <col min="3077" max="3077" width="19.5" style="52" bestFit="1" customWidth="1"/>
    <col min="3078" max="3089" width="14.5" style="52" customWidth="1"/>
    <col min="3090" max="3092" width="14.25" style="52" bestFit="1" customWidth="1"/>
    <col min="3093" max="3093" width="9" style="52"/>
    <col min="3094" max="3101" width="0" style="52" hidden="1" customWidth="1"/>
    <col min="3102" max="3328" width="9" style="52"/>
    <col min="3329" max="3329" width="4.375" style="52" customWidth="1"/>
    <col min="3330" max="3330" width="4.5" style="52" bestFit="1" customWidth="1"/>
    <col min="3331" max="3331" width="27.25" style="52" customWidth="1"/>
    <col min="3332" max="3332" width="17.875" style="52" customWidth="1"/>
    <col min="3333" max="3333" width="19.5" style="52" bestFit="1" customWidth="1"/>
    <col min="3334" max="3345" width="14.5" style="52" customWidth="1"/>
    <col min="3346" max="3348" width="14.25" style="52" bestFit="1" customWidth="1"/>
    <col min="3349" max="3349" width="9" style="52"/>
    <col min="3350" max="3357" width="0" style="52" hidden="1" customWidth="1"/>
    <col min="3358" max="3584" width="9" style="52"/>
    <col min="3585" max="3585" width="4.375" style="52" customWidth="1"/>
    <col min="3586" max="3586" width="4.5" style="52" bestFit="1" customWidth="1"/>
    <col min="3587" max="3587" width="27.25" style="52" customWidth="1"/>
    <col min="3588" max="3588" width="17.875" style="52" customWidth="1"/>
    <col min="3589" max="3589" width="19.5" style="52" bestFit="1" customWidth="1"/>
    <col min="3590" max="3601" width="14.5" style="52" customWidth="1"/>
    <col min="3602" max="3604" width="14.25" style="52" bestFit="1" customWidth="1"/>
    <col min="3605" max="3605" width="9" style="52"/>
    <col min="3606" max="3613" width="0" style="52" hidden="1" customWidth="1"/>
    <col min="3614" max="3840" width="9" style="52"/>
    <col min="3841" max="3841" width="4.375" style="52" customWidth="1"/>
    <col min="3842" max="3842" width="4.5" style="52" bestFit="1" customWidth="1"/>
    <col min="3843" max="3843" width="27.25" style="52" customWidth="1"/>
    <col min="3844" max="3844" width="17.875" style="52" customWidth="1"/>
    <col min="3845" max="3845" width="19.5" style="52" bestFit="1" customWidth="1"/>
    <col min="3846" max="3857" width="14.5" style="52" customWidth="1"/>
    <col min="3858" max="3860" width="14.25" style="52" bestFit="1" customWidth="1"/>
    <col min="3861" max="3861" width="9" style="52"/>
    <col min="3862" max="3869" width="0" style="52" hidden="1" customWidth="1"/>
    <col min="3870" max="4096" width="9" style="52"/>
    <col min="4097" max="4097" width="4.375" style="52" customWidth="1"/>
    <col min="4098" max="4098" width="4.5" style="52" bestFit="1" customWidth="1"/>
    <col min="4099" max="4099" width="27.25" style="52" customWidth="1"/>
    <col min="4100" max="4100" width="17.875" style="52" customWidth="1"/>
    <col min="4101" max="4101" width="19.5" style="52" bestFit="1" customWidth="1"/>
    <col min="4102" max="4113" width="14.5" style="52" customWidth="1"/>
    <col min="4114" max="4116" width="14.25" style="52" bestFit="1" customWidth="1"/>
    <col min="4117" max="4117" width="9" style="52"/>
    <col min="4118" max="4125" width="0" style="52" hidden="1" customWidth="1"/>
    <col min="4126" max="4352" width="9" style="52"/>
    <col min="4353" max="4353" width="4.375" style="52" customWidth="1"/>
    <col min="4354" max="4354" width="4.5" style="52" bestFit="1" customWidth="1"/>
    <col min="4355" max="4355" width="27.25" style="52" customWidth="1"/>
    <col min="4356" max="4356" width="17.875" style="52" customWidth="1"/>
    <col min="4357" max="4357" width="19.5" style="52" bestFit="1" customWidth="1"/>
    <col min="4358" max="4369" width="14.5" style="52" customWidth="1"/>
    <col min="4370" max="4372" width="14.25" style="52" bestFit="1" customWidth="1"/>
    <col min="4373" max="4373" width="9" style="52"/>
    <col min="4374" max="4381" width="0" style="52" hidden="1" customWidth="1"/>
    <col min="4382" max="4608" width="9" style="52"/>
    <col min="4609" max="4609" width="4.375" style="52" customWidth="1"/>
    <col min="4610" max="4610" width="4.5" style="52" bestFit="1" customWidth="1"/>
    <col min="4611" max="4611" width="27.25" style="52" customWidth="1"/>
    <col min="4612" max="4612" width="17.875" style="52" customWidth="1"/>
    <col min="4613" max="4613" width="19.5" style="52" bestFit="1" customWidth="1"/>
    <col min="4614" max="4625" width="14.5" style="52" customWidth="1"/>
    <col min="4626" max="4628" width="14.25" style="52" bestFit="1" customWidth="1"/>
    <col min="4629" max="4629" width="9" style="52"/>
    <col min="4630" max="4637" width="0" style="52" hidden="1" customWidth="1"/>
    <col min="4638" max="4864" width="9" style="52"/>
    <col min="4865" max="4865" width="4.375" style="52" customWidth="1"/>
    <col min="4866" max="4866" width="4.5" style="52" bestFit="1" customWidth="1"/>
    <col min="4867" max="4867" width="27.25" style="52" customWidth="1"/>
    <col min="4868" max="4868" width="17.875" style="52" customWidth="1"/>
    <col min="4869" max="4869" width="19.5" style="52" bestFit="1" customWidth="1"/>
    <col min="4870" max="4881" width="14.5" style="52" customWidth="1"/>
    <col min="4882" max="4884" width="14.25" style="52" bestFit="1" customWidth="1"/>
    <col min="4885" max="4885" width="9" style="52"/>
    <col min="4886" max="4893" width="0" style="52" hidden="1" customWidth="1"/>
    <col min="4894" max="5120" width="9" style="52"/>
    <col min="5121" max="5121" width="4.375" style="52" customWidth="1"/>
    <col min="5122" max="5122" width="4.5" style="52" bestFit="1" customWidth="1"/>
    <col min="5123" max="5123" width="27.25" style="52" customWidth="1"/>
    <col min="5124" max="5124" width="17.875" style="52" customWidth="1"/>
    <col min="5125" max="5125" width="19.5" style="52" bestFit="1" customWidth="1"/>
    <col min="5126" max="5137" width="14.5" style="52" customWidth="1"/>
    <col min="5138" max="5140" width="14.25" style="52" bestFit="1" customWidth="1"/>
    <col min="5141" max="5141" width="9" style="52"/>
    <col min="5142" max="5149" width="0" style="52" hidden="1" customWidth="1"/>
    <col min="5150" max="5376" width="9" style="52"/>
    <col min="5377" max="5377" width="4.375" style="52" customWidth="1"/>
    <col min="5378" max="5378" width="4.5" style="52" bestFit="1" customWidth="1"/>
    <col min="5379" max="5379" width="27.25" style="52" customWidth="1"/>
    <col min="5380" max="5380" width="17.875" style="52" customWidth="1"/>
    <col min="5381" max="5381" width="19.5" style="52" bestFit="1" customWidth="1"/>
    <col min="5382" max="5393" width="14.5" style="52" customWidth="1"/>
    <col min="5394" max="5396" width="14.25" style="52" bestFit="1" customWidth="1"/>
    <col min="5397" max="5397" width="9" style="52"/>
    <col min="5398" max="5405" width="0" style="52" hidden="1" customWidth="1"/>
    <col min="5406" max="5632" width="9" style="52"/>
    <col min="5633" max="5633" width="4.375" style="52" customWidth="1"/>
    <col min="5634" max="5634" width="4.5" style="52" bestFit="1" customWidth="1"/>
    <col min="5635" max="5635" width="27.25" style="52" customWidth="1"/>
    <col min="5636" max="5636" width="17.875" style="52" customWidth="1"/>
    <col min="5637" max="5637" width="19.5" style="52" bestFit="1" customWidth="1"/>
    <col min="5638" max="5649" width="14.5" style="52" customWidth="1"/>
    <col min="5650" max="5652" width="14.25" style="52" bestFit="1" customWidth="1"/>
    <col min="5653" max="5653" width="9" style="52"/>
    <col min="5654" max="5661" width="0" style="52" hidden="1" customWidth="1"/>
    <col min="5662" max="5888" width="9" style="52"/>
    <col min="5889" max="5889" width="4.375" style="52" customWidth="1"/>
    <col min="5890" max="5890" width="4.5" style="52" bestFit="1" customWidth="1"/>
    <col min="5891" max="5891" width="27.25" style="52" customWidth="1"/>
    <col min="5892" max="5892" width="17.875" style="52" customWidth="1"/>
    <col min="5893" max="5893" width="19.5" style="52" bestFit="1" customWidth="1"/>
    <col min="5894" max="5905" width="14.5" style="52" customWidth="1"/>
    <col min="5906" max="5908" width="14.25" style="52" bestFit="1" customWidth="1"/>
    <col min="5909" max="5909" width="9" style="52"/>
    <col min="5910" max="5917" width="0" style="52" hidden="1" customWidth="1"/>
    <col min="5918" max="6144" width="9" style="52"/>
    <col min="6145" max="6145" width="4.375" style="52" customWidth="1"/>
    <col min="6146" max="6146" width="4.5" style="52" bestFit="1" customWidth="1"/>
    <col min="6147" max="6147" width="27.25" style="52" customWidth="1"/>
    <col min="6148" max="6148" width="17.875" style="52" customWidth="1"/>
    <col min="6149" max="6149" width="19.5" style="52" bestFit="1" customWidth="1"/>
    <col min="6150" max="6161" width="14.5" style="52" customWidth="1"/>
    <col min="6162" max="6164" width="14.25" style="52" bestFit="1" customWidth="1"/>
    <col min="6165" max="6165" width="9" style="52"/>
    <col min="6166" max="6173" width="0" style="52" hidden="1" customWidth="1"/>
    <col min="6174" max="6400" width="9" style="52"/>
    <col min="6401" max="6401" width="4.375" style="52" customWidth="1"/>
    <col min="6402" max="6402" width="4.5" style="52" bestFit="1" customWidth="1"/>
    <col min="6403" max="6403" width="27.25" style="52" customWidth="1"/>
    <col min="6404" max="6404" width="17.875" style="52" customWidth="1"/>
    <col min="6405" max="6405" width="19.5" style="52" bestFit="1" customWidth="1"/>
    <col min="6406" max="6417" width="14.5" style="52" customWidth="1"/>
    <col min="6418" max="6420" width="14.25" style="52" bestFit="1" customWidth="1"/>
    <col min="6421" max="6421" width="9" style="52"/>
    <col min="6422" max="6429" width="0" style="52" hidden="1" customWidth="1"/>
    <col min="6430" max="6656" width="9" style="52"/>
    <col min="6657" max="6657" width="4.375" style="52" customWidth="1"/>
    <col min="6658" max="6658" width="4.5" style="52" bestFit="1" customWidth="1"/>
    <col min="6659" max="6659" width="27.25" style="52" customWidth="1"/>
    <col min="6660" max="6660" width="17.875" style="52" customWidth="1"/>
    <col min="6661" max="6661" width="19.5" style="52" bestFit="1" customWidth="1"/>
    <col min="6662" max="6673" width="14.5" style="52" customWidth="1"/>
    <col min="6674" max="6676" width="14.25" style="52" bestFit="1" customWidth="1"/>
    <col min="6677" max="6677" width="9" style="52"/>
    <col min="6678" max="6685" width="0" style="52" hidden="1" customWidth="1"/>
    <col min="6686" max="6912" width="9" style="52"/>
    <col min="6913" max="6913" width="4.375" style="52" customWidth="1"/>
    <col min="6914" max="6914" width="4.5" style="52" bestFit="1" customWidth="1"/>
    <col min="6915" max="6915" width="27.25" style="52" customWidth="1"/>
    <col min="6916" max="6916" width="17.875" style="52" customWidth="1"/>
    <col min="6917" max="6917" width="19.5" style="52" bestFit="1" customWidth="1"/>
    <col min="6918" max="6929" width="14.5" style="52" customWidth="1"/>
    <col min="6930" max="6932" width="14.25" style="52" bestFit="1" customWidth="1"/>
    <col min="6933" max="6933" width="9" style="52"/>
    <col min="6934" max="6941" width="0" style="52" hidden="1" customWidth="1"/>
    <col min="6942" max="7168" width="9" style="52"/>
    <col min="7169" max="7169" width="4.375" style="52" customWidth="1"/>
    <col min="7170" max="7170" width="4.5" style="52" bestFit="1" customWidth="1"/>
    <col min="7171" max="7171" width="27.25" style="52" customWidth="1"/>
    <col min="7172" max="7172" width="17.875" style="52" customWidth="1"/>
    <col min="7173" max="7173" width="19.5" style="52" bestFit="1" customWidth="1"/>
    <col min="7174" max="7185" width="14.5" style="52" customWidth="1"/>
    <col min="7186" max="7188" width="14.25" style="52" bestFit="1" customWidth="1"/>
    <col min="7189" max="7189" width="9" style="52"/>
    <col min="7190" max="7197" width="0" style="52" hidden="1" customWidth="1"/>
    <col min="7198" max="7424" width="9" style="52"/>
    <col min="7425" max="7425" width="4.375" style="52" customWidth="1"/>
    <col min="7426" max="7426" width="4.5" style="52" bestFit="1" customWidth="1"/>
    <col min="7427" max="7427" width="27.25" style="52" customWidth="1"/>
    <col min="7428" max="7428" width="17.875" style="52" customWidth="1"/>
    <col min="7429" max="7429" width="19.5" style="52" bestFit="1" customWidth="1"/>
    <col min="7430" max="7441" width="14.5" style="52" customWidth="1"/>
    <col min="7442" max="7444" width="14.25" style="52" bestFit="1" customWidth="1"/>
    <col min="7445" max="7445" width="9" style="52"/>
    <col min="7446" max="7453" width="0" style="52" hidden="1" customWidth="1"/>
    <col min="7454" max="7680" width="9" style="52"/>
    <col min="7681" max="7681" width="4.375" style="52" customWidth="1"/>
    <col min="7682" max="7682" width="4.5" style="52" bestFit="1" customWidth="1"/>
    <col min="7683" max="7683" width="27.25" style="52" customWidth="1"/>
    <col min="7684" max="7684" width="17.875" style="52" customWidth="1"/>
    <col min="7685" max="7685" width="19.5" style="52" bestFit="1" customWidth="1"/>
    <col min="7686" max="7697" width="14.5" style="52" customWidth="1"/>
    <col min="7698" max="7700" width="14.25" style="52" bestFit="1" customWidth="1"/>
    <col min="7701" max="7701" width="9" style="52"/>
    <col min="7702" max="7709" width="0" style="52" hidden="1" customWidth="1"/>
    <col min="7710" max="7936" width="9" style="52"/>
    <col min="7937" max="7937" width="4.375" style="52" customWidth="1"/>
    <col min="7938" max="7938" width="4.5" style="52" bestFit="1" customWidth="1"/>
    <col min="7939" max="7939" width="27.25" style="52" customWidth="1"/>
    <col min="7940" max="7940" width="17.875" style="52" customWidth="1"/>
    <col min="7941" max="7941" width="19.5" style="52" bestFit="1" customWidth="1"/>
    <col min="7942" max="7953" width="14.5" style="52" customWidth="1"/>
    <col min="7954" max="7956" width="14.25" style="52" bestFit="1" customWidth="1"/>
    <col min="7957" max="7957" width="9" style="52"/>
    <col min="7958" max="7965" width="0" style="52" hidden="1" customWidth="1"/>
    <col min="7966" max="8192" width="9" style="52"/>
    <col min="8193" max="8193" width="4.375" style="52" customWidth="1"/>
    <col min="8194" max="8194" width="4.5" style="52" bestFit="1" customWidth="1"/>
    <col min="8195" max="8195" width="27.25" style="52" customWidth="1"/>
    <col min="8196" max="8196" width="17.875" style="52" customWidth="1"/>
    <col min="8197" max="8197" width="19.5" style="52" bestFit="1" customWidth="1"/>
    <col min="8198" max="8209" width="14.5" style="52" customWidth="1"/>
    <col min="8210" max="8212" width="14.25" style="52" bestFit="1" customWidth="1"/>
    <col min="8213" max="8213" width="9" style="52"/>
    <col min="8214" max="8221" width="0" style="52" hidden="1" customWidth="1"/>
    <col min="8222" max="8448" width="9" style="52"/>
    <col min="8449" max="8449" width="4.375" style="52" customWidth="1"/>
    <col min="8450" max="8450" width="4.5" style="52" bestFit="1" customWidth="1"/>
    <col min="8451" max="8451" width="27.25" style="52" customWidth="1"/>
    <col min="8452" max="8452" width="17.875" style="52" customWidth="1"/>
    <col min="8453" max="8453" width="19.5" style="52" bestFit="1" customWidth="1"/>
    <col min="8454" max="8465" width="14.5" style="52" customWidth="1"/>
    <col min="8466" max="8468" width="14.25" style="52" bestFit="1" customWidth="1"/>
    <col min="8469" max="8469" width="9" style="52"/>
    <col min="8470" max="8477" width="0" style="52" hidden="1" customWidth="1"/>
    <col min="8478" max="8704" width="9" style="52"/>
    <col min="8705" max="8705" width="4.375" style="52" customWidth="1"/>
    <col min="8706" max="8706" width="4.5" style="52" bestFit="1" customWidth="1"/>
    <col min="8707" max="8707" width="27.25" style="52" customWidth="1"/>
    <col min="8708" max="8708" width="17.875" style="52" customWidth="1"/>
    <col min="8709" max="8709" width="19.5" style="52" bestFit="1" customWidth="1"/>
    <col min="8710" max="8721" width="14.5" style="52" customWidth="1"/>
    <col min="8722" max="8724" width="14.25" style="52" bestFit="1" customWidth="1"/>
    <col min="8725" max="8725" width="9" style="52"/>
    <col min="8726" max="8733" width="0" style="52" hidden="1" customWidth="1"/>
    <col min="8734" max="8960" width="9" style="52"/>
    <col min="8961" max="8961" width="4.375" style="52" customWidth="1"/>
    <col min="8962" max="8962" width="4.5" style="52" bestFit="1" customWidth="1"/>
    <col min="8963" max="8963" width="27.25" style="52" customWidth="1"/>
    <col min="8964" max="8964" width="17.875" style="52" customWidth="1"/>
    <col min="8965" max="8965" width="19.5" style="52" bestFit="1" customWidth="1"/>
    <col min="8966" max="8977" width="14.5" style="52" customWidth="1"/>
    <col min="8978" max="8980" width="14.25" style="52" bestFit="1" customWidth="1"/>
    <col min="8981" max="8981" width="9" style="52"/>
    <col min="8982" max="8989" width="0" style="52" hidden="1" customWidth="1"/>
    <col min="8990" max="9216" width="9" style="52"/>
    <col min="9217" max="9217" width="4.375" style="52" customWidth="1"/>
    <col min="9218" max="9218" width="4.5" style="52" bestFit="1" customWidth="1"/>
    <col min="9219" max="9219" width="27.25" style="52" customWidth="1"/>
    <col min="9220" max="9220" width="17.875" style="52" customWidth="1"/>
    <col min="9221" max="9221" width="19.5" style="52" bestFit="1" customWidth="1"/>
    <col min="9222" max="9233" width="14.5" style="52" customWidth="1"/>
    <col min="9234" max="9236" width="14.25" style="52" bestFit="1" customWidth="1"/>
    <col min="9237" max="9237" width="9" style="52"/>
    <col min="9238" max="9245" width="0" style="52" hidden="1" customWidth="1"/>
    <col min="9246" max="9472" width="9" style="52"/>
    <col min="9473" max="9473" width="4.375" style="52" customWidth="1"/>
    <col min="9474" max="9474" width="4.5" style="52" bestFit="1" customWidth="1"/>
    <col min="9475" max="9475" width="27.25" style="52" customWidth="1"/>
    <col min="9476" max="9476" width="17.875" style="52" customWidth="1"/>
    <col min="9477" max="9477" width="19.5" style="52" bestFit="1" customWidth="1"/>
    <col min="9478" max="9489" width="14.5" style="52" customWidth="1"/>
    <col min="9490" max="9492" width="14.25" style="52" bestFit="1" customWidth="1"/>
    <col min="9493" max="9493" width="9" style="52"/>
    <col min="9494" max="9501" width="0" style="52" hidden="1" customWidth="1"/>
    <col min="9502" max="9728" width="9" style="52"/>
    <col min="9729" max="9729" width="4.375" style="52" customWidth="1"/>
    <col min="9730" max="9730" width="4.5" style="52" bestFit="1" customWidth="1"/>
    <col min="9731" max="9731" width="27.25" style="52" customWidth="1"/>
    <col min="9732" max="9732" width="17.875" style="52" customWidth="1"/>
    <col min="9733" max="9733" width="19.5" style="52" bestFit="1" customWidth="1"/>
    <col min="9734" max="9745" width="14.5" style="52" customWidth="1"/>
    <col min="9746" max="9748" width="14.25" style="52" bestFit="1" customWidth="1"/>
    <col min="9749" max="9749" width="9" style="52"/>
    <col min="9750" max="9757" width="0" style="52" hidden="1" customWidth="1"/>
    <col min="9758" max="9984" width="9" style="52"/>
    <col min="9985" max="9985" width="4.375" style="52" customWidth="1"/>
    <col min="9986" max="9986" width="4.5" style="52" bestFit="1" customWidth="1"/>
    <col min="9987" max="9987" width="27.25" style="52" customWidth="1"/>
    <col min="9988" max="9988" width="17.875" style="52" customWidth="1"/>
    <col min="9989" max="9989" width="19.5" style="52" bestFit="1" customWidth="1"/>
    <col min="9990" max="10001" width="14.5" style="52" customWidth="1"/>
    <col min="10002" max="10004" width="14.25" style="52" bestFit="1" customWidth="1"/>
    <col min="10005" max="10005" width="9" style="52"/>
    <col min="10006" max="10013" width="0" style="52" hidden="1" customWidth="1"/>
    <col min="10014" max="10240" width="9" style="52"/>
    <col min="10241" max="10241" width="4.375" style="52" customWidth="1"/>
    <col min="10242" max="10242" width="4.5" style="52" bestFit="1" customWidth="1"/>
    <col min="10243" max="10243" width="27.25" style="52" customWidth="1"/>
    <col min="10244" max="10244" width="17.875" style="52" customWidth="1"/>
    <col min="10245" max="10245" width="19.5" style="52" bestFit="1" customWidth="1"/>
    <col min="10246" max="10257" width="14.5" style="52" customWidth="1"/>
    <col min="10258" max="10260" width="14.25" style="52" bestFit="1" customWidth="1"/>
    <col min="10261" max="10261" width="9" style="52"/>
    <col min="10262" max="10269" width="0" style="52" hidden="1" customWidth="1"/>
    <col min="10270" max="10496" width="9" style="52"/>
    <col min="10497" max="10497" width="4.375" style="52" customWidth="1"/>
    <col min="10498" max="10498" width="4.5" style="52" bestFit="1" customWidth="1"/>
    <col min="10499" max="10499" width="27.25" style="52" customWidth="1"/>
    <col min="10500" max="10500" width="17.875" style="52" customWidth="1"/>
    <col min="10501" max="10501" width="19.5" style="52" bestFit="1" customWidth="1"/>
    <col min="10502" max="10513" width="14.5" style="52" customWidth="1"/>
    <col min="10514" max="10516" width="14.25" style="52" bestFit="1" customWidth="1"/>
    <col min="10517" max="10517" width="9" style="52"/>
    <col min="10518" max="10525" width="0" style="52" hidden="1" customWidth="1"/>
    <col min="10526" max="10752" width="9" style="52"/>
    <col min="10753" max="10753" width="4.375" style="52" customWidth="1"/>
    <col min="10754" max="10754" width="4.5" style="52" bestFit="1" customWidth="1"/>
    <col min="10755" max="10755" width="27.25" style="52" customWidth="1"/>
    <col min="10756" max="10756" width="17.875" style="52" customWidth="1"/>
    <col min="10757" max="10757" width="19.5" style="52" bestFit="1" customWidth="1"/>
    <col min="10758" max="10769" width="14.5" style="52" customWidth="1"/>
    <col min="10770" max="10772" width="14.25" style="52" bestFit="1" customWidth="1"/>
    <col min="10773" max="10773" width="9" style="52"/>
    <col min="10774" max="10781" width="0" style="52" hidden="1" customWidth="1"/>
    <col min="10782" max="11008" width="9" style="52"/>
    <col min="11009" max="11009" width="4.375" style="52" customWidth="1"/>
    <col min="11010" max="11010" width="4.5" style="52" bestFit="1" customWidth="1"/>
    <col min="11011" max="11011" width="27.25" style="52" customWidth="1"/>
    <col min="11012" max="11012" width="17.875" style="52" customWidth="1"/>
    <col min="11013" max="11013" width="19.5" style="52" bestFit="1" customWidth="1"/>
    <col min="11014" max="11025" width="14.5" style="52" customWidth="1"/>
    <col min="11026" max="11028" width="14.25" style="52" bestFit="1" customWidth="1"/>
    <col min="11029" max="11029" width="9" style="52"/>
    <col min="11030" max="11037" width="0" style="52" hidden="1" customWidth="1"/>
    <col min="11038" max="11264" width="9" style="52"/>
    <col min="11265" max="11265" width="4.375" style="52" customWidth="1"/>
    <col min="11266" max="11266" width="4.5" style="52" bestFit="1" customWidth="1"/>
    <col min="11267" max="11267" width="27.25" style="52" customWidth="1"/>
    <col min="11268" max="11268" width="17.875" style="52" customWidth="1"/>
    <col min="11269" max="11269" width="19.5" style="52" bestFit="1" customWidth="1"/>
    <col min="11270" max="11281" width="14.5" style="52" customWidth="1"/>
    <col min="11282" max="11284" width="14.25" style="52" bestFit="1" customWidth="1"/>
    <col min="11285" max="11285" width="9" style="52"/>
    <col min="11286" max="11293" width="0" style="52" hidden="1" customWidth="1"/>
    <col min="11294" max="11520" width="9" style="52"/>
    <col min="11521" max="11521" width="4.375" style="52" customWidth="1"/>
    <col min="11522" max="11522" width="4.5" style="52" bestFit="1" customWidth="1"/>
    <col min="11523" max="11523" width="27.25" style="52" customWidth="1"/>
    <col min="11524" max="11524" width="17.875" style="52" customWidth="1"/>
    <col min="11525" max="11525" width="19.5" style="52" bestFit="1" customWidth="1"/>
    <col min="11526" max="11537" width="14.5" style="52" customWidth="1"/>
    <col min="11538" max="11540" width="14.25" style="52" bestFit="1" customWidth="1"/>
    <col min="11541" max="11541" width="9" style="52"/>
    <col min="11542" max="11549" width="0" style="52" hidden="1" customWidth="1"/>
    <col min="11550" max="11776" width="9" style="52"/>
    <col min="11777" max="11777" width="4.375" style="52" customWidth="1"/>
    <col min="11778" max="11778" width="4.5" style="52" bestFit="1" customWidth="1"/>
    <col min="11779" max="11779" width="27.25" style="52" customWidth="1"/>
    <col min="11780" max="11780" width="17.875" style="52" customWidth="1"/>
    <col min="11781" max="11781" width="19.5" style="52" bestFit="1" customWidth="1"/>
    <col min="11782" max="11793" width="14.5" style="52" customWidth="1"/>
    <col min="11794" max="11796" width="14.25" style="52" bestFit="1" customWidth="1"/>
    <col min="11797" max="11797" width="9" style="52"/>
    <col min="11798" max="11805" width="0" style="52" hidden="1" customWidth="1"/>
    <col min="11806" max="12032" width="9" style="52"/>
    <col min="12033" max="12033" width="4.375" style="52" customWidth="1"/>
    <col min="12034" max="12034" width="4.5" style="52" bestFit="1" customWidth="1"/>
    <col min="12035" max="12035" width="27.25" style="52" customWidth="1"/>
    <col min="12036" max="12036" width="17.875" style="52" customWidth="1"/>
    <col min="12037" max="12037" width="19.5" style="52" bestFit="1" customWidth="1"/>
    <col min="12038" max="12049" width="14.5" style="52" customWidth="1"/>
    <col min="12050" max="12052" width="14.25" style="52" bestFit="1" customWidth="1"/>
    <col min="12053" max="12053" width="9" style="52"/>
    <col min="12054" max="12061" width="0" style="52" hidden="1" customWidth="1"/>
    <col min="12062" max="12288" width="9" style="52"/>
    <col min="12289" max="12289" width="4.375" style="52" customWidth="1"/>
    <col min="12290" max="12290" width="4.5" style="52" bestFit="1" customWidth="1"/>
    <col min="12291" max="12291" width="27.25" style="52" customWidth="1"/>
    <col min="12292" max="12292" width="17.875" style="52" customWidth="1"/>
    <col min="12293" max="12293" width="19.5" style="52" bestFit="1" customWidth="1"/>
    <col min="12294" max="12305" width="14.5" style="52" customWidth="1"/>
    <col min="12306" max="12308" width="14.25" style="52" bestFit="1" customWidth="1"/>
    <col min="12309" max="12309" width="9" style="52"/>
    <col min="12310" max="12317" width="0" style="52" hidden="1" customWidth="1"/>
    <col min="12318" max="12544" width="9" style="52"/>
    <col min="12545" max="12545" width="4.375" style="52" customWidth="1"/>
    <col min="12546" max="12546" width="4.5" style="52" bestFit="1" customWidth="1"/>
    <col min="12547" max="12547" width="27.25" style="52" customWidth="1"/>
    <col min="12548" max="12548" width="17.875" style="52" customWidth="1"/>
    <col min="12549" max="12549" width="19.5" style="52" bestFit="1" customWidth="1"/>
    <col min="12550" max="12561" width="14.5" style="52" customWidth="1"/>
    <col min="12562" max="12564" width="14.25" style="52" bestFit="1" customWidth="1"/>
    <col min="12565" max="12565" width="9" style="52"/>
    <col min="12566" max="12573" width="0" style="52" hidden="1" customWidth="1"/>
    <col min="12574" max="12800" width="9" style="52"/>
    <col min="12801" max="12801" width="4.375" style="52" customWidth="1"/>
    <col min="12802" max="12802" width="4.5" style="52" bestFit="1" customWidth="1"/>
    <col min="12803" max="12803" width="27.25" style="52" customWidth="1"/>
    <col min="12804" max="12804" width="17.875" style="52" customWidth="1"/>
    <col min="12805" max="12805" width="19.5" style="52" bestFit="1" customWidth="1"/>
    <col min="12806" max="12817" width="14.5" style="52" customWidth="1"/>
    <col min="12818" max="12820" width="14.25" style="52" bestFit="1" customWidth="1"/>
    <col min="12821" max="12821" width="9" style="52"/>
    <col min="12822" max="12829" width="0" style="52" hidden="1" customWidth="1"/>
    <col min="12830" max="13056" width="9" style="52"/>
    <col min="13057" max="13057" width="4.375" style="52" customWidth="1"/>
    <col min="13058" max="13058" width="4.5" style="52" bestFit="1" customWidth="1"/>
    <col min="13059" max="13059" width="27.25" style="52" customWidth="1"/>
    <col min="13060" max="13060" width="17.875" style="52" customWidth="1"/>
    <col min="13061" max="13061" width="19.5" style="52" bestFit="1" customWidth="1"/>
    <col min="13062" max="13073" width="14.5" style="52" customWidth="1"/>
    <col min="13074" max="13076" width="14.25" style="52" bestFit="1" customWidth="1"/>
    <col min="13077" max="13077" width="9" style="52"/>
    <col min="13078" max="13085" width="0" style="52" hidden="1" customWidth="1"/>
    <col min="13086" max="13312" width="9" style="52"/>
    <col min="13313" max="13313" width="4.375" style="52" customWidth="1"/>
    <col min="13314" max="13314" width="4.5" style="52" bestFit="1" customWidth="1"/>
    <col min="13315" max="13315" width="27.25" style="52" customWidth="1"/>
    <col min="13316" max="13316" width="17.875" style="52" customWidth="1"/>
    <col min="13317" max="13317" width="19.5" style="52" bestFit="1" customWidth="1"/>
    <col min="13318" max="13329" width="14.5" style="52" customWidth="1"/>
    <col min="13330" max="13332" width="14.25" style="52" bestFit="1" customWidth="1"/>
    <col min="13333" max="13333" width="9" style="52"/>
    <col min="13334" max="13341" width="0" style="52" hidden="1" customWidth="1"/>
    <col min="13342" max="13568" width="9" style="52"/>
    <col min="13569" max="13569" width="4.375" style="52" customWidth="1"/>
    <col min="13570" max="13570" width="4.5" style="52" bestFit="1" customWidth="1"/>
    <col min="13571" max="13571" width="27.25" style="52" customWidth="1"/>
    <col min="13572" max="13572" width="17.875" style="52" customWidth="1"/>
    <col min="13573" max="13573" width="19.5" style="52" bestFit="1" customWidth="1"/>
    <col min="13574" max="13585" width="14.5" style="52" customWidth="1"/>
    <col min="13586" max="13588" width="14.25" style="52" bestFit="1" customWidth="1"/>
    <col min="13589" max="13589" width="9" style="52"/>
    <col min="13590" max="13597" width="0" style="52" hidden="1" customWidth="1"/>
    <col min="13598" max="13824" width="9" style="52"/>
    <col min="13825" max="13825" width="4.375" style="52" customWidth="1"/>
    <col min="13826" max="13826" width="4.5" style="52" bestFit="1" customWidth="1"/>
    <col min="13827" max="13827" width="27.25" style="52" customWidth="1"/>
    <col min="13828" max="13828" width="17.875" style="52" customWidth="1"/>
    <col min="13829" max="13829" width="19.5" style="52" bestFit="1" customWidth="1"/>
    <col min="13830" max="13841" width="14.5" style="52" customWidth="1"/>
    <col min="13842" max="13844" width="14.25" style="52" bestFit="1" customWidth="1"/>
    <col min="13845" max="13845" width="9" style="52"/>
    <col min="13846" max="13853" width="0" style="52" hidden="1" customWidth="1"/>
    <col min="13854" max="14080" width="9" style="52"/>
    <col min="14081" max="14081" width="4.375" style="52" customWidth="1"/>
    <col min="14082" max="14082" width="4.5" style="52" bestFit="1" customWidth="1"/>
    <col min="14083" max="14083" width="27.25" style="52" customWidth="1"/>
    <col min="14084" max="14084" width="17.875" style="52" customWidth="1"/>
    <col min="14085" max="14085" width="19.5" style="52" bestFit="1" customWidth="1"/>
    <col min="14086" max="14097" width="14.5" style="52" customWidth="1"/>
    <col min="14098" max="14100" width="14.25" style="52" bestFit="1" customWidth="1"/>
    <col min="14101" max="14101" width="9" style="52"/>
    <col min="14102" max="14109" width="0" style="52" hidden="1" customWidth="1"/>
    <col min="14110" max="14336" width="9" style="52"/>
    <col min="14337" max="14337" width="4.375" style="52" customWidth="1"/>
    <col min="14338" max="14338" width="4.5" style="52" bestFit="1" customWidth="1"/>
    <col min="14339" max="14339" width="27.25" style="52" customWidth="1"/>
    <col min="14340" max="14340" width="17.875" style="52" customWidth="1"/>
    <col min="14341" max="14341" width="19.5" style="52" bestFit="1" customWidth="1"/>
    <col min="14342" max="14353" width="14.5" style="52" customWidth="1"/>
    <col min="14354" max="14356" width="14.25" style="52" bestFit="1" customWidth="1"/>
    <col min="14357" max="14357" width="9" style="52"/>
    <col min="14358" max="14365" width="0" style="52" hidden="1" customWidth="1"/>
    <col min="14366" max="14592" width="9" style="52"/>
    <col min="14593" max="14593" width="4.375" style="52" customWidth="1"/>
    <col min="14594" max="14594" width="4.5" style="52" bestFit="1" customWidth="1"/>
    <col min="14595" max="14595" width="27.25" style="52" customWidth="1"/>
    <col min="14596" max="14596" width="17.875" style="52" customWidth="1"/>
    <col min="14597" max="14597" width="19.5" style="52" bestFit="1" customWidth="1"/>
    <col min="14598" max="14609" width="14.5" style="52" customWidth="1"/>
    <col min="14610" max="14612" width="14.25" style="52" bestFit="1" customWidth="1"/>
    <col min="14613" max="14613" width="9" style="52"/>
    <col min="14614" max="14621" width="0" style="52" hidden="1" customWidth="1"/>
    <col min="14622" max="14848" width="9" style="52"/>
    <col min="14849" max="14849" width="4.375" style="52" customWidth="1"/>
    <col min="14850" max="14850" width="4.5" style="52" bestFit="1" customWidth="1"/>
    <col min="14851" max="14851" width="27.25" style="52" customWidth="1"/>
    <col min="14852" max="14852" width="17.875" style="52" customWidth="1"/>
    <col min="14853" max="14853" width="19.5" style="52" bestFit="1" customWidth="1"/>
    <col min="14854" max="14865" width="14.5" style="52" customWidth="1"/>
    <col min="14866" max="14868" width="14.25" style="52" bestFit="1" customWidth="1"/>
    <col min="14869" max="14869" width="9" style="52"/>
    <col min="14870" max="14877" width="0" style="52" hidden="1" customWidth="1"/>
    <col min="14878" max="15104" width="9" style="52"/>
    <col min="15105" max="15105" width="4.375" style="52" customWidth="1"/>
    <col min="15106" max="15106" width="4.5" style="52" bestFit="1" customWidth="1"/>
    <col min="15107" max="15107" width="27.25" style="52" customWidth="1"/>
    <col min="15108" max="15108" width="17.875" style="52" customWidth="1"/>
    <col min="15109" max="15109" width="19.5" style="52" bestFit="1" customWidth="1"/>
    <col min="15110" max="15121" width="14.5" style="52" customWidth="1"/>
    <col min="15122" max="15124" width="14.25" style="52" bestFit="1" customWidth="1"/>
    <col min="15125" max="15125" width="9" style="52"/>
    <col min="15126" max="15133" width="0" style="52" hidden="1" customWidth="1"/>
    <col min="15134" max="15360" width="9" style="52"/>
    <col min="15361" max="15361" width="4.375" style="52" customWidth="1"/>
    <col min="15362" max="15362" width="4.5" style="52" bestFit="1" customWidth="1"/>
    <col min="15363" max="15363" width="27.25" style="52" customWidth="1"/>
    <col min="15364" max="15364" width="17.875" style="52" customWidth="1"/>
    <col min="15365" max="15365" width="19.5" style="52" bestFit="1" customWidth="1"/>
    <col min="15366" max="15377" width="14.5" style="52" customWidth="1"/>
    <col min="15378" max="15380" width="14.25" style="52" bestFit="1" customWidth="1"/>
    <col min="15381" max="15381" width="9" style="52"/>
    <col min="15382" max="15389" width="0" style="52" hidden="1" customWidth="1"/>
    <col min="15390" max="15616" width="9" style="52"/>
    <col min="15617" max="15617" width="4.375" style="52" customWidth="1"/>
    <col min="15618" max="15618" width="4.5" style="52" bestFit="1" customWidth="1"/>
    <col min="15619" max="15619" width="27.25" style="52" customWidth="1"/>
    <col min="15620" max="15620" width="17.875" style="52" customWidth="1"/>
    <col min="15621" max="15621" width="19.5" style="52" bestFit="1" customWidth="1"/>
    <col min="15622" max="15633" width="14.5" style="52" customWidth="1"/>
    <col min="15634" max="15636" width="14.25" style="52" bestFit="1" customWidth="1"/>
    <col min="15637" max="15637" width="9" style="52"/>
    <col min="15638" max="15645" width="0" style="52" hidden="1" customWidth="1"/>
    <col min="15646" max="15872" width="9" style="52"/>
    <col min="15873" max="15873" width="4.375" style="52" customWidth="1"/>
    <col min="15874" max="15874" width="4.5" style="52" bestFit="1" customWidth="1"/>
    <col min="15875" max="15875" width="27.25" style="52" customWidth="1"/>
    <col min="15876" max="15876" width="17.875" style="52" customWidth="1"/>
    <col min="15877" max="15877" width="19.5" style="52" bestFit="1" customWidth="1"/>
    <col min="15878" max="15889" width="14.5" style="52" customWidth="1"/>
    <col min="15890" max="15892" width="14.25" style="52" bestFit="1" customWidth="1"/>
    <col min="15893" max="15893" width="9" style="52"/>
    <col min="15894" max="15901" width="0" style="52" hidden="1" customWidth="1"/>
    <col min="15902" max="16128" width="9" style="52"/>
    <col min="16129" max="16129" width="4.375" style="52" customWidth="1"/>
    <col min="16130" max="16130" width="4.5" style="52" bestFit="1" customWidth="1"/>
    <col min="16131" max="16131" width="27.25" style="52" customWidth="1"/>
    <col min="16132" max="16132" width="17.875" style="52" customWidth="1"/>
    <col min="16133" max="16133" width="19.5" style="52" bestFit="1" customWidth="1"/>
    <col min="16134" max="16145" width="14.5" style="52" customWidth="1"/>
    <col min="16146" max="16148" width="14.25" style="52" bestFit="1" customWidth="1"/>
    <col min="16149" max="16149" width="9" style="52"/>
    <col min="16150" max="16157" width="0" style="52" hidden="1" customWidth="1"/>
    <col min="16158" max="16384" width="9" style="52"/>
  </cols>
  <sheetData>
    <row r="1" spans="1:29" ht="28.5" customHeight="1" thickBot="1" x14ac:dyDescent="0.35">
      <c r="B1" s="47" t="s">
        <v>255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9" x14ac:dyDescent="0.15">
      <c r="B2" s="53" t="s">
        <v>0</v>
      </c>
      <c r="C2" s="54"/>
      <c r="D2" s="54" t="s">
        <v>1</v>
      </c>
      <c r="E2" s="55" t="s">
        <v>2</v>
      </c>
      <c r="F2" s="48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  <c r="P2" s="45" t="s">
        <v>13</v>
      </c>
      <c r="Q2" s="43" t="s">
        <v>14</v>
      </c>
      <c r="R2" s="43" t="s">
        <v>15</v>
      </c>
      <c r="S2" s="43" t="s">
        <v>16</v>
      </c>
      <c r="T2" s="50" t="s">
        <v>17</v>
      </c>
    </row>
    <row r="3" spans="1:29" x14ac:dyDescent="0.15">
      <c r="B3" s="56"/>
      <c r="C3" s="57"/>
      <c r="D3" s="57"/>
      <c r="E3" s="58"/>
      <c r="F3" s="49"/>
      <c r="G3" s="46"/>
      <c r="H3" s="46"/>
      <c r="I3" s="46"/>
      <c r="J3" s="46"/>
      <c r="K3" s="46"/>
      <c r="L3" s="46"/>
      <c r="M3" s="46"/>
      <c r="N3" s="46"/>
      <c r="O3" s="46"/>
      <c r="P3" s="46"/>
      <c r="Q3" s="44"/>
      <c r="R3" s="44"/>
      <c r="S3" s="44"/>
      <c r="T3" s="51"/>
    </row>
    <row r="4" spans="1:29" x14ac:dyDescent="0.15">
      <c r="B4" s="59" t="s">
        <v>18</v>
      </c>
      <c r="C4" s="60"/>
      <c r="D4" s="61" t="s">
        <v>161</v>
      </c>
      <c r="E4" s="62" t="s">
        <v>161</v>
      </c>
      <c r="F4" s="63">
        <v>44671</v>
      </c>
      <c r="G4" s="64">
        <v>44699</v>
      </c>
      <c r="H4" s="64">
        <v>44727</v>
      </c>
      <c r="I4" s="64">
        <v>44756</v>
      </c>
      <c r="J4" s="64">
        <v>44790</v>
      </c>
      <c r="K4" s="64">
        <v>44825</v>
      </c>
      <c r="L4" s="64">
        <v>44853</v>
      </c>
      <c r="M4" s="64">
        <v>44881</v>
      </c>
      <c r="N4" s="64">
        <v>44916</v>
      </c>
      <c r="O4" s="64">
        <v>44944</v>
      </c>
      <c r="P4" s="64">
        <v>44972</v>
      </c>
      <c r="Q4" s="65">
        <v>44993</v>
      </c>
      <c r="R4" s="168"/>
      <c r="S4" s="168"/>
      <c r="T4" s="67"/>
    </row>
    <row r="5" spans="1:29" x14ac:dyDescent="0.15">
      <c r="B5" s="59" t="s">
        <v>20</v>
      </c>
      <c r="C5" s="60"/>
      <c r="D5" s="61" t="s">
        <v>161</v>
      </c>
      <c r="E5" s="62" t="s">
        <v>161</v>
      </c>
      <c r="F5" s="68">
        <v>15.5</v>
      </c>
      <c r="G5" s="69">
        <v>18</v>
      </c>
      <c r="H5" s="69">
        <v>21</v>
      </c>
      <c r="I5" s="69">
        <v>27</v>
      </c>
      <c r="J5" s="69">
        <v>29</v>
      </c>
      <c r="K5" s="69">
        <v>26</v>
      </c>
      <c r="L5" s="69">
        <v>20.5</v>
      </c>
      <c r="M5" s="69">
        <v>18.5</v>
      </c>
      <c r="N5" s="69">
        <v>12.5</v>
      </c>
      <c r="O5" s="69">
        <v>10</v>
      </c>
      <c r="P5" s="69">
        <v>9.5</v>
      </c>
      <c r="Q5" s="70">
        <v>10.5</v>
      </c>
      <c r="R5" s="169">
        <f>MIN(F5:Q5)</f>
        <v>9.5</v>
      </c>
      <c r="S5" s="169">
        <f>MAX(F5:Q5)</f>
        <v>29</v>
      </c>
      <c r="T5" s="72">
        <f>AVERAGE(F5:Q5)</f>
        <v>18.166666666666668</v>
      </c>
    </row>
    <row r="6" spans="1:29" ht="14.25" thickBot="1" x14ac:dyDescent="0.2">
      <c r="B6" s="73" t="s">
        <v>21</v>
      </c>
      <c r="C6" s="74"/>
      <c r="D6" s="75" t="s">
        <v>160</v>
      </c>
      <c r="E6" s="76" t="s">
        <v>160</v>
      </c>
      <c r="F6" s="77">
        <v>22</v>
      </c>
      <c r="G6" s="78">
        <v>23.5</v>
      </c>
      <c r="H6" s="78">
        <v>22</v>
      </c>
      <c r="I6" s="78">
        <v>23</v>
      </c>
      <c r="J6" s="78">
        <v>26</v>
      </c>
      <c r="K6" s="78">
        <v>23</v>
      </c>
      <c r="L6" s="78">
        <v>15.5</v>
      </c>
      <c r="M6" s="78">
        <v>13</v>
      </c>
      <c r="N6" s="78">
        <v>2.5</v>
      </c>
      <c r="O6" s="78">
        <v>6</v>
      </c>
      <c r="P6" s="78">
        <v>2.5</v>
      </c>
      <c r="Q6" s="79">
        <v>12</v>
      </c>
      <c r="R6" s="80">
        <f>MIN(F6:Q6)</f>
        <v>2.5</v>
      </c>
      <c r="S6" s="81">
        <f>MAX(F6:Q6)</f>
        <v>26</v>
      </c>
      <c r="T6" s="81">
        <f>AVERAGE(F6:Q6)</f>
        <v>15.916666666666666</v>
      </c>
    </row>
    <row r="7" spans="1:29" ht="14.25" thickTop="1" x14ac:dyDescent="0.15">
      <c r="A7" s="82"/>
      <c r="B7" s="83">
        <v>1</v>
      </c>
      <c r="C7" s="84" t="s">
        <v>22</v>
      </c>
      <c r="D7" s="1" t="s">
        <v>23</v>
      </c>
      <c r="E7" s="85" t="s">
        <v>24</v>
      </c>
      <c r="F7" s="86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8">
        <v>0</v>
      </c>
      <c r="M7" s="87">
        <v>0</v>
      </c>
      <c r="N7" s="87">
        <v>0</v>
      </c>
      <c r="O7" s="87">
        <v>0</v>
      </c>
      <c r="P7" s="87">
        <v>0</v>
      </c>
      <c r="Q7" s="89">
        <v>0</v>
      </c>
      <c r="R7" s="90">
        <f>IF(U7=1,"",IF(W7&gt;0,V7,IF(Y7&gt;0,Z7,"")))</f>
        <v>0</v>
      </c>
      <c r="S7" s="91">
        <f t="shared" ref="S7:S58" si="0">IF(U7=1,"",IF(X7=12,"",IF(W7+X7=12,V7,AA7)))</f>
        <v>0</v>
      </c>
      <c r="T7" s="92">
        <f t="shared" ref="T7:T58" si="1">IF(R66&gt;AC7,R66,V7)</f>
        <v>0</v>
      </c>
      <c r="V7" s="52">
        <v>0</v>
      </c>
      <c r="W7" s="52">
        <f t="shared" ref="W7:W58" si="2">COUNTIF(F7:Q7,V7)</f>
        <v>12</v>
      </c>
      <c r="X7" s="52">
        <f t="shared" ref="X7:X58" si="3">COUNTIF(F7:Q7,"")</f>
        <v>0</v>
      </c>
      <c r="Y7" s="52">
        <f t="shared" ref="Y7:Y58" si="4">12-(W7+X7)</f>
        <v>0</v>
      </c>
      <c r="Z7" s="52">
        <f t="shared" ref="Z7:Z58" si="5">MIN(F7:Q7)</f>
        <v>0</v>
      </c>
      <c r="AA7" s="52">
        <f t="shared" ref="AA7:AA58" si="6">MAX(F7:Q7)</f>
        <v>0</v>
      </c>
      <c r="AC7" s="52">
        <v>0</v>
      </c>
    </row>
    <row r="8" spans="1:29" x14ac:dyDescent="0.15">
      <c r="A8" s="82"/>
      <c r="B8" s="93">
        <v>2</v>
      </c>
      <c r="C8" s="94" t="s">
        <v>25</v>
      </c>
      <c r="D8" s="2" t="s">
        <v>26</v>
      </c>
      <c r="E8" s="95" t="s">
        <v>27</v>
      </c>
      <c r="F8" s="96" t="s">
        <v>244</v>
      </c>
      <c r="G8" s="97" t="s">
        <v>244</v>
      </c>
      <c r="H8" s="97" t="s">
        <v>244</v>
      </c>
      <c r="I8" s="97" t="s">
        <v>244</v>
      </c>
      <c r="J8" s="97" t="s">
        <v>244</v>
      </c>
      <c r="K8" s="97" t="s">
        <v>244</v>
      </c>
      <c r="L8" s="97" t="s">
        <v>244</v>
      </c>
      <c r="M8" s="97" t="s">
        <v>244</v>
      </c>
      <c r="N8" s="97" t="s">
        <v>244</v>
      </c>
      <c r="O8" s="97" t="s">
        <v>244</v>
      </c>
      <c r="P8" s="97" t="s">
        <v>244</v>
      </c>
      <c r="Q8" s="98" t="s">
        <v>244</v>
      </c>
      <c r="R8" s="99" t="str">
        <f t="shared" ref="R8:R58" si="7">IF(U8=1,"",IF(W8&gt;0,V8,IF(Y8&gt;0,Z8,"")))</f>
        <v>不検出</v>
      </c>
      <c r="S8" s="100" t="str">
        <f t="shared" si="0"/>
        <v>不検出</v>
      </c>
      <c r="T8" s="101"/>
      <c r="V8" s="52" t="s">
        <v>28</v>
      </c>
      <c r="W8" s="52">
        <f t="shared" si="2"/>
        <v>12</v>
      </c>
      <c r="X8" s="52">
        <f t="shared" si="3"/>
        <v>0</v>
      </c>
      <c r="Y8" s="52">
        <f t="shared" si="4"/>
        <v>0</v>
      </c>
      <c r="Z8" s="52">
        <f t="shared" si="5"/>
        <v>0</v>
      </c>
      <c r="AA8" s="52">
        <f t="shared" si="6"/>
        <v>0</v>
      </c>
      <c r="AC8" s="52" t="s">
        <v>28</v>
      </c>
    </row>
    <row r="9" spans="1:29" x14ac:dyDescent="0.15">
      <c r="A9" s="82"/>
      <c r="B9" s="93">
        <v>3</v>
      </c>
      <c r="C9" s="102" t="s">
        <v>29</v>
      </c>
      <c r="D9" s="3" t="s">
        <v>30</v>
      </c>
      <c r="E9" s="103" t="s">
        <v>31</v>
      </c>
      <c r="F9" s="104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6"/>
      <c r="R9" s="107" t="str">
        <f t="shared" si="7"/>
        <v/>
      </c>
      <c r="S9" s="108" t="str">
        <f t="shared" si="0"/>
        <v/>
      </c>
      <c r="T9" s="109" t="str">
        <f t="shared" si="1"/>
        <v/>
      </c>
      <c r="V9" s="52" t="s">
        <v>32</v>
      </c>
      <c r="W9" s="52">
        <f t="shared" si="2"/>
        <v>0</v>
      </c>
      <c r="X9" s="52">
        <f t="shared" si="3"/>
        <v>12</v>
      </c>
      <c r="Y9" s="52">
        <f t="shared" si="4"/>
        <v>0</v>
      </c>
      <c r="Z9" s="52">
        <f t="shared" si="5"/>
        <v>0</v>
      </c>
      <c r="AA9" s="52">
        <f t="shared" si="6"/>
        <v>0</v>
      </c>
      <c r="AC9" s="52">
        <v>2.9999999999999997E-4</v>
      </c>
    </row>
    <row r="10" spans="1:29" x14ac:dyDescent="0.15">
      <c r="A10" s="82"/>
      <c r="B10" s="93">
        <v>4</v>
      </c>
      <c r="C10" s="94" t="s">
        <v>33</v>
      </c>
      <c r="D10" s="2" t="s">
        <v>34</v>
      </c>
      <c r="E10" s="95" t="s">
        <v>35</v>
      </c>
      <c r="F10" s="110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2"/>
      <c r="R10" s="113" t="str">
        <f t="shared" si="7"/>
        <v/>
      </c>
      <c r="S10" s="114" t="str">
        <f t="shared" si="0"/>
        <v/>
      </c>
      <c r="T10" s="115" t="str">
        <f t="shared" si="1"/>
        <v/>
      </c>
      <c r="V10" s="52" t="s">
        <v>36</v>
      </c>
      <c r="W10" s="52">
        <f t="shared" si="2"/>
        <v>0</v>
      </c>
      <c r="X10" s="52">
        <f t="shared" si="3"/>
        <v>12</v>
      </c>
      <c r="Y10" s="52">
        <f t="shared" si="4"/>
        <v>0</v>
      </c>
      <c r="Z10" s="52">
        <f t="shared" si="5"/>
        <v>0</v>
      </c>
      <c r="AA10" s="52">
        <f t="shared" si="6"/>
        <v>0</v>
      </c>
      <c r="AC10" s="52">
        <v>5.0000000000000002E-5</v>
      </c>
    </row>
    <row r="11" spans="1:29" x14ac:dyDescent="0.15">
      <c r="A11" s="82"/>
      <c r="B11" s="93">
        <v>5</v>
      </c>
      <c r="C11" s="102" t="s">
        <v>37</v>
      </c>
      <c r="D11" s="3" t="s">
        <v>38</v>
      </c>
      <c r="E11" s="103" t="s">
        <v>39</v>
      </c>
      <c r="F11" s="116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8"/>
      <c r="R11" s="119" t="str">
        <f t="shared" si="7"/>
        <v/>
      </c>
      <c r="S11" s="120" t="str">
        <f t="shared" si="0"/>
        <v/>
      </c>
      <c r="T11" s="121" t="str">
        <f t="shared" si="1"/>
        <v/>
      </c>
      <c r="V11" s="52" t="s">
        <v>40</v>
      </c>
      <c r="W11" s="52">
        <f t="shared" si="2"/>
        <v>0</v>
      </c>
      <c r="X11" s="52">
        <f t="shared" si="3"/>
        <v>12</v>
      </c>
      <c r="Y11" s="52">
        <f t="shared" si="4"/>
        <v>0</v>
      </c>
      <c r="Z11" s="52">
        <f t="shared" si="5"/>
        <v>0</v>
      </c>
      <c r="AA11" s="52">
        <f t="shared" si="6"/>
        <v>0</v>
      </c>
      <c r="AC11" s="52">
        <v>1E-3</v>
      </c>
    </row>
    <row r="12" spans="1:29" x14ac:dyDescent="0.15">
      <c r="A12" s="82"/>
      <c r="B12" s="93">
        <v>6</v>
      </c>
      <c r="C12" s="94" t="s">
        <v>41</v>
      </c>
      <c r="D12" s="2" t="s">
        <v>38</v>
      </c>
      <c r="E12" s="95" t="s">
        <v>39</v>
      </c>
      <c r="F12" s="116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8"/>
      <c r="R12" s="119" t="str">
        <f t="shared" si="7"/>
        <v/>
      </c>
      <c r="S12" s="120" t="str">
        <f t="shared" si="0"/>
        <v/>
      </c>
      <c r="T12" s="121" t="str">
        <f t="shared" si="1"/>
        <v/>
      </c>
      <c r="V12" s="52" t="s">
        <v>40</v>
      </c>
      <c r="W12" s="52">
        <f t="shared" si="2"/>
        <v>0</v>
      </c>
      <c r="X12" s="52">
        <f t="shared" si="3"/>
        <v>12</v>
      </c>
      <c r="Y12" s="52">
        <f t="shared" si="4"/>
        <v>0</v>
      </c>
      <c r="Z12" s="52">
        <f t="shared" si="5"/>
        <v>0</v>
      </c>
      <c r="AA12" s="52">
        <f t="shared" si="6"/>
        <v>0</v>
      </c>
      <c r="AC12" s="52">
        <v>1E-3</v>
      </c>
    </row>
    <row r="13" spans="1:29" x14ac:dyDescent="0.15">
      <c r="A13" s="82"/>
      <c r="B13" s="93">
        <v>7</v>
      </c>
      <c r="C13" s="102" t="s">
        <v>42</v>
      </c>
      <c r="D13" s="3" t="s">
        <v>38</v>
      </c>
      <c r="E13" s="103" t="s">
        <v>39</v>
      </c>
      <c r="F13" s="116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8"/>
      <c r="R13" s="119" t="str">
        <f t="shared" si="7"/>
        <v/>
      </c>
      <c r="S13" s="120" t="str">
        <f t="shared" si="0"/>
        <v/>
      </c>
      <c r="T13" s="121" t="str">
        <f t="shared" si="1"/>
        <v/>
      </c>
      <c r="V13" s="52" t="s">
        <v>40</v>
      </c>
      <c r="W13" s="52">
        <f t="shared" si="2"/>
        <v>0</v>
      </c>
      <c r="X13" s="52">
        <f t="shared" si="3"/>
        <v>12</v>
      </c>
      <c r="Y13" s="52">
        <f t="shared" si="4"/>
        <v>0</v>
      </c>
      <c r="Z13" s="52">
        <f t="shared" si="5"/>
        <v>0</v>
      </c>
      <c r="AA13" s="52">
        <f t="shared" si="6"/>
        <v>0</v>
      </c>
      <c r="AC13" s="52">
        <v>1E-3</v>
      </c>
    </row>
    <row r="14" spans="1:29" x14ac:dyDescent="0.15">
      <c r="A14" s="82"/>
      <c r="B14" s="93">
        <v>8</v>
      </c>
      <c r="C14" s="94" t="s">
        <v>43</v>
      </c>
      <c r="D14" s="2" t="s">
        <v>167</v>
      </c>
      <c r="E14" s="95" t="s">
        <v>168</v>
      </c>
      <c r="F14" s="116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8"/>
      <c r="R14" s="119" t="str">
        <f t="shared" si="7"/>
        <v/>
      </c>
      <c r="S14" s="120" t="str">
        <f t="shared" si="0"/>
        <v/>
      </c>
      <c r="T14" s="121" t="str">
        <f t="shared" si="1"/>
        <v/>
      </c>
      <c r="V14" s="122" t="s">
        <v>169</v>
      </c>
      <c r="W14" s="52">
        <f t="shared" si="2"/>
        <v>0</v>
      </c>
      <c r="X14" s="52">
        <f t="shared" si="3"/>
        <v>12</v>
      </c>
      <c r="Y14" s="52">
        <f t="shared" si="4"/>
        <v>0</v>
      </c>
      <c r="Z14" s="52">
        <f t="shared" si="5"/>
        <v>0</v>
      </c>
      <c r="AA14" s="52">
        <f t="shared" si="6"/>
        <v>0</v>
      </c>
      <c r="AC14" s="122">
        <v>2E-3</v>
      </c>
    </row>
    <row r="15" spans="1:29" x14ac:dyDescent="0.15">
      <c r="A15" s="82"/>
      <c r="B15" s="93">
        <v>9</v>
      </c>
      <c r="C15" s="102" t="s">
        <v>48</v>
      </c>
      <c r="D15" s="3" t="s">
        <v>49</v>
      </c>
      <c r="E15" s="103" t="s">
        <v>50</v>
      </c>
      <c r="F15" s="116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8"/>
      <c r="R15" s="119" t="str">
        <f t="shared" si="7"/>
        <v/>
      </c>
      <c r="S15" s="120" t="str">
        <f t="shared" si="0"/>
        <v/>
      </c>
      <c r="T15" s="121" t="str">
        <f t="shared" si="1"/>
        <v/>
      </c>
      <c r="V15" s="52" t="s">
        <v>170</v>
      </c>
      <c r="W15" s="52">
        <f t="shared" si="2"/>
        <v>0</v>
      </c>
      <c r="X15" s="52">
        <f t="shared" si="3"/>
        <v>12</v>
      </c>
      <c r="Y15" s="52">
        <f t="shared" si="4"/>
        <v>0</v>
      </c>
      <c r="Z15" s="52">
        <f t="shared" si="5"/>
        <v>0</v>
      </c>
      <c r="AA15" s="52">
        <f t="shared" si="6"/>
        <v>0</v>
      </c>
      <c r="AC15" s="52">
        <v>4.0000000000000001E-3</v>
      </c>
    </row>
    <row r="16" spans="1:29" x14ac:dyDescent="0.15">
      <c r="A16" s="82"/>
      <c r="B16" s="93">
        <v>10</v>
      </c>
      <c r="C16" s="102" t="s">
        <v>52</v>
      </c>
      <c r="D16" s="3" t="s">
        <v>38</v>
      </c>
      <c r="E16" s="103" t="s">
        <v>39</v>
      </c>
      <c r="F16" s="116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8"/>
      <c r="R16" s="119" t="str">
        <f t="shared" si="7"/>
        <v/>
      </c>
      <c r="S16" s="120" t="str">
        <f t="shared" si="0"/>
        <v/>
      </c>
      <c r="T16" s="121" t="str">
        <f t="shared" si="1"/>
        <v/>
      </c>
      <c r="V16" s="52" t="s">
        <v>40</v>
      </c>
      <c r="W16" s="52">
        <f t="shared" si="2"/>
        <v>0</v>
      </c>
      <c r="X16" s="52">
        <f t="shared" si="3"/>
        <v>12</v>
      </c>
      <c r="Y16" s="52">
        <f t="shared" si="4"/>
        <v>0</v>
      </c>
      <c r="Z16" s="52">
        <f t="shared" si="5"/>
        <v>0</v>
      </c>
      <c r="AA16" s="52">
        <f t="shared" si="6"/>
        <v>0</v>
      </c>
      <c r="AC16" s="52">
        <v>1E-3</v>
      </c>
    </row>
    <row r="17" spans="1:29" x14ac:dyDescent="0.15">
      <c r="A17" s="82"/>
      <c r="B17" s="93">
        <v>11</v>
      </c>
      <c r="C17" s="94" t="s">
        <v>53</v>
      </c>
      <c r="D17" s="2" t="s">
        <v>54</v>
      </c>
      <c r="E17" s="95" t="s">
        <v>55</v>
      </c>
      <c r="F17" s="12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5"/>
      <c r="R17" s="126" t="str">
        <f t="shared" si="7"/>
        <v/>
      </c>
      <c r="S17" s="127" t="str">
        <f t="shared" si="0"/>
        <v/>
      </c>
      <c r="T17" s="128" t="str">
        <f t="shared" si="1"/>
        <v/>
      </c>
      <c r="V17" s="52" t="s">
        <v>56</v>
      </c>
      <c r="W17" s="52">
        <f t="shared" si="2"/>
        <v>0</v>
      </c>
      <c r="X17" s="52">
        <f t="shared" si="3"/>
        <v>12</v>
      </c>
      <c r="Y17" s="52">
        <f t="shared" si="4"/>
        <v>0</v>
      </c>
      <c r="Z17" s="52">
        <f t="shared" si="5"/>
        <v>0</v>
      </c>
      <c r="AA17" s="52">
        <f t="shared" si="6"/>
        <v>0</v>
      </c>
      <c r="AC17" s="52">
        <v>0.02</v>
      </c>
    </row>
    <row r="18" spans="1:29" x14ac:dyDescent="0.15">
      <c r="A18" s="82"/>
      <c r="B18" s="93">
        <v>12</v>
      </c>
      <c r="C18" s="102" t="s">
        <v>57</v>
      </c>
      <c r="D18" s="3" t="s">
        <v>58</v>
      </c>
      <c r="E18" s="103" t="s">
        <v>59</v>
      </c>
      <c r="F18" s="12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5"/>
      <c r="R18" s="126" t="str">
        <f t="shared" si="7"/>
        <v/>
      </c>
      <c r="S18" s="127" t="str">
        <f t="shared" si="0"/>
        <v/>
      </c>
      <c r="T18" s="128" t="str">
        <f t="shared" si="1"/>
        <v/>
      </c>
      <c r="V18" s="52" t="s">
        <v>60</v>
      </c>
      <c r="W18" s="52">
        <f t="shared" si="2"/>
        <v>0</v>
      </c>
      <c r="X18" s="52">
        <f t="shared" si="3"/>
        <v>12</v>
      </c>
      <c r="Y18" s="52">
        <f t="shared" si="4"/>
        <v>0</v>
      </c>
      <c r="Z18" s="52">
        <f t="shared" si="5"/>
        <v>0</v>
      </c>
      <c r="AA18" s="52">
        <f t="shared" si="6"/>
        <v>0</v>
      </c>
      <c r="AC18" s="52">
        <v>0.05</v>
      </c>
    </row>
    <row r="19" spans="1:29" x14ac:dyDescent="0.15">
      <c r="A19" s="82"/>
      <c r="B19" s="93">
        <v>13</v>
      </c>
      <c r="C19" s="94" t="s">
        <v>61</v>
      </c>
      <c r="D19" s="2" t="s">
        <v>62</v>
      </c>
      <c r="E19" s="95" t="s">
        <v>63</v>
      </c>
      <c r="F19" s="129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1"/>
      <c r="R19" s="132" t="str">
        <f t="shared" si="7"/>
        <v/>
      </c>
      <c r="S19" s="133" t="str">
        <f>IF(U19=1,"",IF(X19=12,"",IF(W19+X19=12,V19,AA19)))</f>
        <v/>
      </c>
      <c r="T19" s="134" t="str">
        <f t="shared" si="1"/>
        <v/>
      </c>
      <c r="V19" s="52" t="s">
        <v>64</v>
      </c>
      <c r="W19" s="52">
        <f t="shared" si="2"/>
        <v>0</v>
      </c>
      <c r="X19" s="52">
        <f t="shared" si="3"/>
        <v>12</v>
      </c>
      <c r="Y19" s="52">
        <f t="shared" si="4"/>
        <v>0</v>
      </c>
      <c r="Z19" s="52">
        <f t="shared" si="5"/>
        <v>0</v>
      </c>
      <c r="AA19" s="52">
        <f t="shared" si="6"/>
        <v>0</v>
      </c>
      <c r="AC19" s="52">
        <v>0.1</v>
      </c>
    </row>
    <row r="20" spans="1:29" x14ac:dyDescent="0.15">
      <c r="A20" s="82"/>
      <c r="B20" s="93">
        <v>14</v>
      </c>
      <c r="C20" s="102" t="s">
        <v>65</v>
      </c>
      <c r="D20" s="3" t="s">
        <v>66</v>
      </c>
      <c r="E20" s="103" t="s">
        <v>67</v>
      </c>
      <c r="F20" s="104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107" t="str">
        <f t="shared" si="7"/>
        <v/>
      </c>
      <c r="S20" s="108" t="str">
        <f t="shared" si="0"/>
        <v/>
      </c>
      <c r="T20" s="109" t="str">
        <f t="shared" si="1"/>
        <v/>
      </c>
      <c r="V20" s="52" t="s">
        <v>68</v>
      </c>
      <c r="W20" s="52">
        <f t="shared" si="2"/>
        <v>0</v>
      </c>
      <c r="X20" s="52">
        <f t="shared" si="3"/>
        <v>12</v>
      </c>
      <c r="Y20" s="52">
        <f t="shared" si="4"/>
        <v>0</v>
      </c>
      <c r="Z20" s="52">
        <f t="shared" si="5"/>
        <v>0</v>
      </c>
      <c r="AA20" s="52">
        <f t="shared" si="6"/>
        <v>0</v>
      </c>
      <c r="AC20" s="52">
        <v>2.0000000000000001E-4</v>
      </c>
    </row>
    <row r="21" spans="1:29" x14ac:dyDescent="0.15">
      <c r="A21" s="82"/>
      <c r="B21" s="93">
        <v>15</v>
      </c>
      <c r="C21" s="94" t="s">
        <v>69</v>
      </c>
      <c r="D21" s="2" t="s">
        <v>70</v>
      </c>
      <c r="E21" s="95" t="s">
        <v>71</v>
      </c>
      <c r="F21" s="116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8"/>
      <c r="R21" s="119" t="str">
        <f t="shared" si="7"/>
        <v/>
      </c>
      <c r="S21" s="120" t="str">
        <f t="shared" si="0"/>
        <v/>
      </c>
      <c r="T21" s="121" t="str">
        <f t="shared" si="1"/>
        <v/>
      </c>
      <c r="V21" s="52" t="s">
        <v>72</v>
      </c>
      <c r="W21" s="52">
        <f t="shared" si="2"/>
        <v>0</v>
      </c>
      <c r="X21" s="52">
        <f t="shared" si="3"/>
        <v>12</v>
      </c>
      <c r="Y21" s="52">
        <f t="shared" si="4"/>
        <v>0</v>
      </c>
      <c r="Z21" s="52">
        <f t="shared" si="5"/>
        <v>0</v>
      </c>
      <c r="AA21" s="52">
        <f t="shared" si="6"/>
        <v>0</v>
      </c>
      <c r="AC21" s="52">
        <v>5.0000000000000001E-3</v>
      </c>
    </row>
    <row r="22" spans="1:29" ht="27" x14ac:dyDescent="0.15">
      <c r="A22" s="82"/>
      <c r="B22" s="93">
        <v>16</v>
      </c>
      <c r="C22" s="102" t="s">
        <v>73</v>
      </c>
      <c r="D22" s="3" t="s">
        <v>49</v>
      </c>
      <c r="E22" s="103" t="s">
        <v>74</v>
      </c>
      <c r="F22" s="116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8"/>
      <c r="R22" s="119" t="str">
        <f t="shared" si="7"/>
        <v/>
      </c>
      <c r="S22" s="120" t="str">
        <f t="shared" si="0"/>
        <v/>
      </c>
      <c r="T22" s="121" t="str">
        <f t="shared" si="1"/>
        <v/>
      </c>
      <c r="V22" s="52" t="s">
        <v>46</v>
      </c>
      <c r="W22" s="52">
        <f t="shared" si="2"/>
        <v>0</v>
      </c>
      <c r="X22" s="52">
        <f t="shared" si="3"/>
        <v>12</v>
      </c>
      <c r="Y22" s="52">
        <f t="shared" si="4"/>
        <v>0</v>
      </c>
      <c r="Z22" s="52">
        <f t="shared" si="5"/>
        <v>0</v>
      </c>
      <c r="AA22" s="52">
        <f t="shared" si="6"/>
        <v>0</v>
      </c>
      <c r="AC22" s="52">
        <v>2E-3</v>
      </c>
    </row>
    <row r="23" spans="1:29" x14ac:dyDescent="0.15">
      <c r="A23" s="82"/>
      <c r="B23" s="93">
        <v>17</v>
      </c>
      <c r="C23" s="94" t="s">
        <v>75</v>
      </c>
      <c r="D23" s="2" t="s">
        <v>76</v>
      </c>
      <c r="E23" s="95" t="s">
        <v>39</v>
      </c>
      <c r="F23" s="116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8"/>
      <c r="R23" s="119" t="str">
        <f t="shared" si="7"/>
        <v/>
      </c>
      <c r="S23" s="120" t="str">
        <f t="shared" si="0"/>
        <v/>
      </c>
      <c r="T23" s="121" t="str">
        <f t="shared" si="1"/>
        <v/>
      </c>
      <c r="V23" s="52" t="s">
        <v>40</v>
      </c>
      <c r="W23" s="52">
        <f t="shared" si="2"/>
        <v>0</v>
      </c>
      <c r="X23" s="52">
        <f t="shared" si="3"/>
        <v>12</v>
      </c>
      <c r="Y23" s="52">
        <f t="shared" si="4"/>
        <v>0</v>
      </c>
      <c r="Z23" s="52">
        <f t="shared" si="5"/>
        <v>0</v>
      </c>
      <c r="AA23" s="52">
        <f t="shared" si="6"/>
        <v>0</v>
      </c>
      <c r="AC23" s="52">
        <v>1E-3</v>
      </c>
    </row>
    <row r="24" spans="1:29" x14ac:dyDescent="0.15">
      <c r="A24" s="82"/>
      <c r="B24" s="93">
        <v>18</v>
      </c>
      <c r="C24" s="102" t="s">
        <v>77</v>
      </c>
      <c r="D24" s="3" t="s">
        <v>38</v>
      </c>
      <c r="E24" s="103" t="s">
        <v>39</v>
      </c>
      <c r="F24" s="116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8"/>
      <c r="R24" s="119" t="str">
        <f t="shared" si="7"/>
        <v/>
      </c>
      <c r="S24" s="120" t="str">
        <f t="shared" si="0"/>
        <v/>
      </c>
      <c r="T24" s="121" t="str">
        <f t="shared" si="1"/>
        <v/>
      </c>
      <c r="V24" s="52" t="s">
        <v>40</v>
      </c>
      <c r="W24" s="52">
        <f t="shared" si="2"/>
        <v>0</v>
      </c>
      <c r="X24" s="52">
        <f t="shared" si="3"/>
        <v>12</v>
      </c>
      <c r="Y24" s="52">
        <f t="shared" si="4"/>
        <v>0</v>
      </c>
      <c r="Z24" s="52">
        <f t="shared" si="5"/>
        <v>0</v>
      </c>
      <c r="AA24" s="52">
        <f t="shared" si="6"/>
        <v>0</v>
      </c>
      <c r="AC24" s="52">
        <v>1E-3</v>
      </c>
    </row>
    <row r="25" spans="1:29" x14ac:dyDescent="0.15">
      <c r="A25" s="82"/>
      <c r="B25" s="93">
        <v>19</v>
      </c>
      <c r="C25" s="94" t="s">
        <v>78</v>
      </c>
      <c r="D25" s="2" t="s">
        <v>38</v>
      </c>
      <c r="E25" s="95" t="s">
        <v>39</v>
      </c>
      <c r="F25" s="116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8"/>
      <c r="R25" s="119" t="str">
        <f t="shared" si="7"/>
        <v/>
      </c>
      <c r="S25" s="120" t="str">
        <f t="shared" si="0"/>
        <v/>
      </c>
      <c r="T25" s="121" t="str">
        <f t="shared" si="1"/>
        <v/>
      </c>
      <c r="V25" s="52" t="s">
        <v>40</v>
      </c>
      <c r="W25" s="52">
        <f t="shared" si="2"/>
        <v>0</v>
      </c>
      <c r="X25" s="52">
        <f t="shared" si="3"/>
        <v>12</v>
      </c>
      <c r="Y25" s="52">
        <f t="shared" si="4"/>
        <v>0</v>
      </c>
      <c r="Z25" s="52">
        <f t="shared" si="5"/>
        <v>0</v>
      </c>
      <c r="AA25" s="52">
        <f t="shared" si="6"/>
        <v>0</v>
      </c>
      <c r="AC25" s="52">
        <v>1E-3</v>
      </c>
    </row>
    <row r="26" spans="1:29" x14ac:dyDescent="0.15">
      <c r="A26" s="82"/>
      <c r="B26" s="93">
        <v>20</v>
      </c>
      <c r="C26" s="102" t="s">
        <v>79</v>
      </c>
      <c r="D26" s="3" t="s">
        <v>38</v>
      </c>
      <c r="E26" s="103" t="s">
        <v>39</v>
      </c>
      <c r="F26" s="116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8"/>
      <c r="R26" s="119" t="str">
        <f t="shared" si="7"/>
        <v/>
      </c>
      <c r="S26" s="120" t="str">
        <f t="shared" si="0"/>
        <v/>
      </c>
      <c r="T26" s="121" t="str">
        <f t="shared" si="1"/>
        <v/>
      </c>
      <c r="V26" s="52" t="s">
        <v>40</v>
      </c>
      <c r="W26" s="52">
        <f t="shared" si="2"/>
        <v>0</v>
      </c>
      <c r="X26" s="52">
        <f t="shared" si="3"/>
        <v>12</v>
      </c>
      <c r="Y26" s="52">
        <f t="shared" si="4"/>
        <v>0</v>
      </c>
      <c r="Z26" s="52">
        <f t="shared" si="5"/>
        <v>0</v>
      </c>
      <c r="AA26" s="52">
        <f t="shared" si="6"/>
        <v>0</v>
      </c>
      <c r="AC26" s="52">
        <v>1E-3</v>
      </c>
    </row>
    <row r="27" spans="1:29" x14ac:dyDescent="0.15">
      <c r="A27" s="82"/>
      <c r="B27" s="93">
        <v>21</v>
      </c>
      <c r="C27" s="94" t="s">
        <v>80</v>
      </c>
      <c r="D27" s="2" t="s">
        <v>81</v>
      </c>
      <c r="E27" s="95" t="s">
        <v>82</v>
      </c>
      <c r="F27" s="123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5"/>
      <c r="R27" s="126" t="str">
        <f t="shared" si="7"/>
        <v/>
      </c>
      <c r="S27" s="127" t="str">
        <f t="shared" si="0"/>
        <v/>
      </c>
      <c r="T27" s="128" t="str">
        <f t="shared" si="1"/>
        <v/>
      </c>
      <c r="V27" s="52" t="s">
        <v>83</v>
      </c>
      <c r="W27" s="52">
        <f t="shared" si="2"/>
        <v>0</v>
      </c>
      <c r="X27" s="52">
        <f t="shared" si="3"/>
        <v>12</v>
      </c>
      <c r="Y27" s="52">
        <f t="shared" si="4"/>
        <v>0</v>
      </c>
      <c r="Z27" s="52">
        <f t="shared" si="5"/>
        <v>0</v>
      </c>
      <c r="AA27" s="52">
        <f t="shared" si="6"/>
        <v>0</v>
      </c>
      <c r="AC27" s="52">
        <v>0.06</v>
      </c>
    </row>
    <row r="28" spans="1:29" x14ac:dyDescent="0.15">
      <c r="A28" s="82"/>
      <c r="B28" s="93">
        <v>22</v>
      </c>
      <c r="C28" s="102" t="s">
        <v>84</v>
      </c>
      <c r="D28" s="3" t="s">
        <v>76</v>
      </c>
      <c r="E28" s="103" t="s">
        <v>74</v>
      </c>
      <c r="F28" s="116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8"/>
      <c r="R28" s="119" t="str">
        <f t="shared" si="7"/>
        <v/>
      </c>
      <c r="S28" s="120" t="str">
        <f t="shared" si="0"/>
        <v/>
      </c>
      <c r="T28" s="121" t="str">
        <f t="shared" si="1"/>
        <v/>
      </c>
      <c r="V28" s="52" t="s">
        <v>46</v>
      </c>
      <c r="W28" s="52">
        <f t="shared" si="2"/>
        <v>0</v>
      </c>
      <c r="X28" s="52">
        <f t="shared" si="3"/>
        <v>12</v>
      </c>
      <c r="Y28" s="52">
        <f t="shared" si="4"/>
        <v>0</v>
      </c>
      <c r="Z28" s="52">
        <f t="shared" si="5"/>
        <v>0</v>
      </c>
      <c r="AA28" s="52">
        <f t="shared" si="6"/>
        <v>0</v>
      </c>
      <c r="AC28" s="52">
        <v>2E-3</v>
      </c>
    </row>
    <row r="29" spans="1:29" x14ac:dyDescent="0.15">
      <c r="A29" s="82"/>
      <c r="B29" s="93">
        <v>23</v>
      </c>
      <c r="C29" s="94" t="s">
        <v>85</v>
      </c>
      <c r="D29" s="2" t="s">
        <v>86</v>
      </c>
      <c r="E29" s="95" t="s">
        <v>39</v>
      </c>
      <c r="F29" s="116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8"/>
      <c r="R29" s="119" t="str">
        <f t="shared" si="7"/>
        <v/>
      </c>
      <c r="S29" s="120" t="str">
        <f t="shared" si="0"/>
        <v/>
      </c>
      <c r="T29" s="121" t="str">
        <f t="shared" si="1"/>
        <v/>
      </c>
      <c r="V29" s="52" t="s">
        <v>40</v>
      </c>
      <c r="W29" s="52">
        <f t="shared" si="2"/>
        <v>0</v>
      </c>
      <c r="X29" s="52">
        <f t="shared" si="3"/>
        <v>12</v>
      </c>
      <c r="Y29" s="52">
        <f t="shared" si="4"/>
        <v>0</v>
      </c>
      <c r="Z29" s="52">
        <f t="shared" si="5"/>
        <v>0</v>
      </c>
      <c r="AA29" s="52">
        <f t="shared" si="6"/>
        <v>0</v>
      </c>
      <c r="AC29" s="52">
        <v>1E-3</v>
      </c>
    </row>
    <row r="30" spans="1:29" x14ac:dyDescent="0.15">
      <c r="A30" s="82"/>
      <c r="B30" s="93">
        <v>24</v>
      </c>
      <c r="C30" s="102" t="s">
        <v>87</v>
      </c>
      <c r="D30" s="3" t="s">
        <v>171</v>
      </c>
      <c r="E30" s="103" t="s">
        <v>172</v>
      </c>
      <c r="F30" s="116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9" t="str">
        <f t="shared" si="7"/>
        <v/>
      </c>
      <c r="S30" s="120" t="str">
        <f t="shared" si="0"/>
        <v/>
      </c>
      <c r="T30" s="121" t="str">
        <f t="shared" si="1"/>
        <v/>
      </c>
      <c r="V30" s="52" t="s">
        <v>173</v>
      </c>
      <c r="W30" s="52">
        <f t="shared" si="2"/>
        <v>0</v>
      </c>
      <c r="X30" s="52">
        <f t="shared" si="3"/>
        <v>12</v>
      </c>
      <c r="Y30" s="52">
        <f t="shared" si="4"/>
        <v>0</v>
      </c>
      <c r="Z30" s="52">
        <f t="shared" si="5"/>
        <v>0</v>
      </c>
      <c r="AA30" s="52">
        <f t="shared" si="6"/>
        <v>0</v>
      </c>
      <c r="AC30" s="52">
        <v>3.0000000000000001E-3</v>
      </c>
    </row>
    <row r="31" spans="1:29" x14ac:dyDescent="0.15">
      <c r="A31" s="82"/>
      <c r="B31" s="93">
        <v>25</v>
      </c>
      <c r="C31" s="94" t="s">
        <v>91</v>
      </c>
      <c r="D31" s="2" t="s">
        <v>92</v>
      </c>
      <c r="E31" s="95" t="s">
        <v>39</v>
      </c>
      <c r="F31" s="116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8"/>
      <c r="R31" s="119" t="str">
        <f t="shared" si="7"/>
        <v/>
      </c>
      <c r="S31" s="120" t="str">
        <f t="shared" si="0"/>
        <v/>
      </c>
      <c r="T31" s="121" t="str">
        <f t="shared" si="1"/>
        <v/>
      </c>
      <c r="V31" s="52" t="s">
        <v>40</v>
      </c>
      <c r="W31" s="52">
        <f t="shared" si="2"/>
        <v>0</v>
      </c>
      <c r="X31" s="52">
        <f t="shared" si="3"/>
        <v>12</v>
      </c>
      <c r="Y31" s="52">
        <f t="shared" si="4"/>
        <v>0</v>
      </c>
      <c r="Z31" s="52">
        <f t="shared" si="5"/>
        <v>0</v>
      </c>
      <c r="AA31" s="52">
        <f t="shared" si="6"/>
        <v>0</v>
      </c>
      <c r="AC31" s="52">
        <v>1E-3</v>
      </c>
    </row>
    <row r="32" spans="1:29" x14ac:dyDescent="0.15">
      <c r="A32" s="82"/>
      <c r="B32" s="93">
        <v>26</v>
      </c>
      <c r="C32" s="102" t="s">
        <v>93</v>
      </c>
      <c r="D32" s="3" t="s">
        <v>38</v>
      </c>
      <c r="E32" s="103" t="s">
        <v>39</v>
      </c>
      <c r="F32" s="116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8"/>
      <c r="R32" s="119" t="str">
        <f t="shared" si="7"/>
        <v/>
      </c>
      <c r="S32" s="120" t="str">
        <f t="shared" si="0"/>
        <v/>
      </c>
      <c r="T32" s="121" t="str">
        <f t="shared" si="1"/>
        <v/>
      </c>
      <c r="V32" s="52" t="s">
        <v>40</v>
      </c>
      <c r="W32" s="52">
        <f t="shared" si="2"/>
        <v>0</v>
      </c>
      <c r="X32" s="52">
        <f t="shared" si="3"/>
        <v>12</v>
      </c>
      <c r="Y32" s="52">
        <f t="shared" si="4"/>
        <v>0</v>
      </c>
      <c r="Z32" s="52">
        <f t="shared" si="5"/>
        <v>0</v>
      </c>
      <c r="AA32" s="52">
        <f t="shared" si="6"/>
        <v>0</v>
      </c>
      <c r="AC32" s="52">
        <v>1E-3</v>
      </c>
    </row>
    <row r="33" spans="1:29" x14ac:dyDescent="0.15">
      <c r="A33" s="82"/>
      <c r="B33" s="93">
        <v>27</v>
      </c>
      <c r="C33" s="94" t="s">
        <v>94</v>
      </c>
      <c r="D33" s="2" t="s">
        <v>92</v>
      </c>
      <c r="E33" s="95" t="s">
        <v>39</v>
      </c>
      <c r="F33" s="116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8"/>
      <c r="R33" s="119" t="str">
        <f t="shared" si="7"/>
        <v/>
      </c>
      <c r="S33" s="120" t="str">
        <f t="shared" si="0"/>
        <v/>
      </c>
      <c r="T33" s="121" t="str">
        <f t="shared" si="1"/>
        <v/>
      </c>
      <c r="V33" s="52" t="s">
        <v>40</v>
      </c>
      <c r="W33" s="52">
        <f t="shared" si="2"/>
        <v>0</v>
      </c>
      <c r="X33" s="52">
        <f t="shared" si="3"/>
        <v>12</v>
      </c>
      <c r="Y33" s="52">
        <f t="shared" si="4"/>
        <v>0</v>
      </c>
      <c r="Z33" s="52">
        <f t="shared" si="5"/>
        <v>0</v>
      </c>
      <c r="AA33" s="52">
        <f t="shared" si="6"/>
        <v>0</v>
      </c>
      <c r="AC33" s="52">
        <v>1E-3</v>
      </c>
    </row>
    <row r="34" spans="1:29" x14ac:dyDescent="0.15">
      <c r="A34" s="82"/>
      <c r="B34" s="93">
        <v>28</v>
      </c>
      <c r="C34" s="102" t="s">
        <v>95</v>
      </c>
      <c r="D34" s="3" t="s">
        <v>171</v>
      </c>
      <c r="E34" s="103" t="s">
        <v>172</v>
      </c>
      <c r="F34" s="116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126" t="str">
        <f t="shared" si="7"/>
        <v/>
      </c>
      <c r="S34" s="127" t="str">
        <f t="shared" si="0"/>
        <v/>
      </c>
      <c r="T34" s="128" t="str">
        <f t="shared" si="1"/>
        <v/>
      </c>
      <c r="V34" s="52" t="s">
        <v>173</v>
      </c>
      <c r="W34" s="52">
        <f t="shared" si="2"/>
        <v>0</v>
      </c>
      <c r="X34" s="52">
        <f t="shared" si="3"/>
        <v>12</v>
      </c>
      <c r="Y34" s="52">
        <f t="shared" si="4"/>
        <v>0</v>
      </c>
      <c r="Z34" s="52">
        <f t="shared" si="5"/>
        <v>0</v>
      </c>
      <c r="AA34" s="52">
        <f t="shared" si="6"/>
        <v>0</v>
      </c>
      <c r="AC34" s="52">
        <v>3.0000000000000001E-3</v>
      </c>
    </row>
    <row r="35" spans="1:29" x14ac:dyDescent="0.15">
      <c r="A35" s="82"/>
      <c r="B35" s="93">
        <v>29</v>
      </c>
      <c r="C35" s="94" t="s">
        <v>96</v>
      </c>
      <c r="D35" s="2" t="s">
        <v>97</v>
      </c>
      <c r="E35" s="95" t="s">
        <v>39</v>
      </c>
      <c r="F35" s="116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8"/>
      <c r="R35" s="119" t="str">
        <f t="shared" si="7"/>
        <v/>
      </c>
      <c r="S35" s="120" t="str">
        <f t="shared" si="0"/>
        <v/>
      </c>
      <c r="T35" s="121" t="str">
        <f t="shared" si="1"/>
        <v/>
      </c>
      <c r="V35" s="52" t="s">
        <v>40</v>
      </c>
      <c r="W35" s="52">
        <f t="shared" si="2"/>
        <v>0</v>
      </c>
      <c r="X35" s="52">
        <f t="shared" si="3"/>
        <v>12</v>
      </c>
      <c r="Y35" s="52">
        <f t="shared" si="4"/>
        <v>0</v>
      </c>
      <c r="Z35" s="52">
        <f t="shared" si="5"/>
        <v>0</v>
      </c>
      <c r="AA35" s="52">
        <f t="shared" si="6"/>
        <v>0</v>
      </c>
      <c r="AC35" s="52">
        <v>1E-3</v>
      </c>
    </row>
    <row r="36" spans="1:29" x14ac:dyDescent="0.15">
      <c r="A36" s="82"/>
      <c r="B36" s="93">
        <v>30</v>
      </c>
      <c r="C36" s="102" t="s">
        <v>98</v>
      </c>
      <c r="D36" s="3" t="s">
        <v>99</v>
      </c>
      <c r="E36" s="103" t="s">
        <v>39</v>
      </c>
      <c r="F36" s="116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8"/>
      <c r="R36" s="119" t="str">
        <f t="shared" si="7"/>
        <v/>
      </c>
      <c r="S36" s="120" t="str">
        <f t="shared" si="0"/>
        <v/>
      </c>
      <c r="T36" s="121" t="str">
        <f t="shared" si="1"/>
        <v/>
      </c>
      <c r="V36" s="52" t="s">
        <v>40</v>
      </c>
      <c r="W36" s="52">
        <f t="shared" si="2"/>
        <v>0</v>
      </c>
      <c r="X36" s="52">
        <f t="shared" si="3"/>
        <v>12</v>
      </c>
      <c r="Y36" s="52">
        <f t="shared" si="4"/>
        <v>0</v>
      </c>
      <c r="Z36" s="52">
        <f t="shared" si="5"/>
        <v>0</v>
      </c>
      <c r="AA36" s="52">
        <f t="shared" si="6"/>
        <v>0</v>
      </c>
      <c r="AC36" s="52">
        <v>1E-3</v>
      </c>
    </row>
    <row r="37" spans="1:29" x14ac:dyDescent="0.15">
      <c r="A37" s="82"/>
      <c r="B37" s="93">
        <v>31</v>
      </c>
      <c r="C37" s="94" t="s">
        <v>100</v>
      </c>
      <c r="D37" s="2" t="s">
        <v>101</v>
      </c>
      <c r="E37" s="95" t="s">
        <v>102</v>
      </c>
      <c r="F37" s="116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8"/>
      <c r="R37" s="119" t="str">
        <f t="shared" si="7"/>
        <v/>
      </c>
      <c r="S37" s="120" t="str">
        <f t="shared" si="0"/>
        <v/>
      </c>
      <c r="T37" s="121" t="str">
        <f t="shared" si="1"/>
        <v/>
      </c>
      <c r="V37" s="52" t="s">
        <v>103</v>
      </c>
      <c r="W37" s="52">
        <f t="shared" si="2"/>
        <v>0</v>
      </c>
      <c r="X37" s="52">
        <f t="shared" si="3"/>
        <v>12</v>
      </c>
      <c r="Y37" s="52">
        <f t="shared" si="4"/>
        <v>0</v>
      </c>
      <c r="Z37" s="52">
        <f t="shared" si="5"/>
        <v>0</v>
      </c>
      <c r="AA37" s="52">
        <f t="shared" si="6"/>
        <v>0</v>
      </c>
      <c r="AC37" s="52">
        <v>8.0000000000000002E-3</v>
      </c>
    </row>
    <row r="38" spans="1:29" x14ac:dyDescent="0.15">
      <c r="A38" s="82"/>
      <c r="B38" s="93">
        <v>32</v>
      </c>
      <c r="C38" s="102" t="s">
        <v>104</v>
      </c>
      <c r="D38" s="3" t="s">
        <v>62</v>
      </c>
      <c r="E38" s="103" t="s">
        <v>105</v>
      </c>
      <c r="F38" s="123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5"/>
      <c r="R38" s="126" t="str">
        <f t="shared" si="7"/>
        <v/>
      </c>
      <c r="S38" s="127" t="str">
        <f t="shared" si="0"/>
        <v/>
      </c>
      <c r="T38" s="128" t="str">
        <f t="shared" si="1"/>
        <v/>
      </c>
      <c r="V38" s="52" t="s">
        <v>106</v>
      </c>
      <c r="W38" s="52">
        <f t="shared" si="2"/>
        <v>0</v>
      </c>
      <c r="X38" s="52">
        <f t="shared" si="3"/>
        <v>12</v>
      </c>
      <c r="Y38" s="52">
        <f t="shared" si="4"/>
        <v>0</v>
      </c>
      <c r="Z38" s="52">
        <f t="shared" si="5"/>
        <v>0</v>
      </c>
      <c r="AA38" s="52">
        <f t="shared" si="6"/>
        <v>0</v>
      </c>
      <c r="AC38" s="52">
        <v>0.01</v>
      </c>
    </row>
    <row r="39" spans="1:29" x14ac:dyDescent="0.15">
      <c r="A39" s="82"/>
      <c r="B39" s="93">
        <v>33</v>
      </c>
      <c r="C39" s="94" t="s">
        <v>107</v>
      </c>
      <c r="D39" s="2" t="s">
        <v>108</v>
      </c>
      <c r="E39" s="95" t="s">
        <v>105</v>
      </c>
      <c r="F39" s="123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5"/>
      <c r="R39" s="126" t="str">
        <f t="shared" si="7"/>
        <v/>
      </c>
      <c r="S39" s="127" t="str">
        <f t="shared" si="0"/>
        <v/>
      </c>
      <c r="T39" s="128" t="str">
        <f t="shared" si="1"/>
        <v/>
      </c>
      <c r="V39" s="52" t="s">
        <v>106</v>
      </c>
      <c r="W39" s="52">
        <f t="shared" si="2"/>
        <v>0</v>
      </c>
      <c r="X39" s="52">
        <f t="shared" si="3"/>
        <v>12</v>
      </c>
      <c r="Y39" s="52">
        <f t="shared" si="4"/>
        <v>0</v>
      </c>
      <c r="Z39" s="52">
        <f t="shared" si="5"/>
        <v>0</v>
      </c>
      <c r="AA39" s="52">
        <f t="shared" si="6"/>
        <v>0</v>
      </c>
      <c r="AC39" s="52">
        <v>0.01</v>
      </c>
    </row>
    <row r="40" spans="1:29" x14ac:dyDescent="0.15">
      <c r="A40" s="82"/>
      <c r="B40" s="93">
        <v>34</v>
      </c>
      <c r="C40" s="102" t="s">
        <v>109</v>
      </c>
      <c r="D40" s="3" t="s">
        <v>110</v>
      </c>
      <c r="E40" s="103" t="s">
        <v>111</v>
      </c>
      <c r="F40" s="123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5"/>
      <c r="R40" s="126" t="str">
        <f t="shared" si="7"/>
        <v/>
      </c>
      <c r="S40" s="127" t="str">
        <f t="shared" si="0"/>
        <v/>
      </c>
      <c r="T40" s="128" t="str">
        <f t="shared" si="1"/>
        <v/>
      </c>
      <c r="V40" s="52" t="s">
        <v>112</v>
      </c>
      <c r="W40" s="52">
        <f t="shared" si="2"/>
        <v>0</v>
      </c>
      <c r="X40" s="52">
        <f t="shared" si="3"/>
        <v>12</v>
      </c>
      <c r="Y40" s="52">
        <f t="shared" si="4"/>
        <v>0</v>
      </c>
      <c r="Z40" s="52">
        <f t="shared" si="5"/>
        <v>0</v>
      </c>
      <c r="AA40" s="52">
        <f t="shared" si="6"/>
        <v>0</v>
      </c>
      <c r="AC40" s="52">
        <v>0.03</v>
      </c>
    </row>
    <row r="41" spans="1:29" x14ac:dyDescent="0.15">
      <c r="A41" s="82"/>
      <c r="B41" s="93">
        <v>35</v>
      </c>
      <c r="C41" s="94" t="s">
        <v>113</v>
      </c>
      <c r="D41" s="2" t="s">
        <v>62</v>
      </c>
      <c r="E41" s="95" t="s">
        <v>105</v>
      </c>
      <c r="F41" s="123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5"/>
      <c r="R41" s="126" t="str">
        <f t="shared" si="7"/>
        <v/>
      </c>
      <c r="S41" s="127" t="str">
        <f t="shared" si="0"/>
        <v/>
      </c>
      <c r="T41" s="128" t="str">
        <f t="shared" si="1"/>
        <v/>
      </c>
      <c r="V41" s="52" t="s">
        <v>106</v>
      </c>
      <c r="W41" s="52">
        <f t="shared" si="2"/>
        <v>0</v>
      </c>
      <c r="X41" s="52">
        <f t="shared" si="3"/>
        <v>12</v>
      </c>
      <c r="Y41" s="52">
        <f t="shared" si="4"/>
        <v>0</v>
      </c>
      <c r="Z41" s="52">
        <f t="shared" si="5"/>
        <v>0</v>
      </c>
      <c r="AA41" s="52">
        <f t="shared" si="6"/>
        <v>0</v>
      </c>
      <c r="AC41" s="52">
        <v>0.01</v>
      </c>
    </row>
    <row r="42" spans="1:29" x14ac:dyDescent="0.15">
      <c r="A42" s="82"/>
      <c r="B42" s="93">
        <v>36</v>
      </c>
      <c r="C42" s="102" t="s">
        <v>114</v>
      </c>
      <c r="D42" s="3" t="s">
        <v>115</v>
      </c>
      <c r="E42" s="103" t="s">
        <v>116</v>
      </c>
      <c r="F42" s="129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1"/>
      <c r="R42" s="132" t="str">
        <f t="shared" si="7"/>
        <v/>
      </c>
      <c r="S42" s="133" t="str">
        <f t="shared" si="0"/>
        <v/>
      </c>
      <c r="T42" s="134" t="str">
        <f t="shared" si="1"/>
        <v/>
      </c>
      <c r="V42" s="52" t="s">
        <v>64</v>
      </c>
      <c r="W42" s="52">
        <f t="shared" si="2"/>
        <v>0</v>
      </c>
      <c r="X42" s="52">
        <f t="shared" si="3"/>
        <v>12</v>
      </c>
      <c r="Y42" s="52">
        <f t="shared" si="4"/>
        <v>0</v>
      </c>
      <c r="Z42" s="52">
        <f t="shared" si="5"/>
        <v>0</v>
      </c>
      <c r="AA42" s="52">
        <f t="shared" si="6"/>
        <v>0</v>
      </c>
      <c r="AC42" s="52">
        <v>0.1</v>
      </c>
    </row>
    <row r="43" spans="1:29" x14ac:dyDescent="0.15">
      <c r="A43" s="82"/>
      <c r="B43" s="93">
        <v>37</v>
      </c>
      <c r="C43" s="94" t="s">
        <v>117</v>
      </c>
      <c r="D43" s="2" t="s">
        <v>70</v>
      </c>
      <c r="E43" s="95" t="s">
        <v>71</v>
      </c>
      <c r="F43" s="116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8"/>
      <c r="R43" s="119" t="str">
        <f t="shared" si="7"/>
        <v/>
      </c>
      <c r="S43" s="120" t="str">
        <f t="shared" si="0"/>
        <v/>
      </c>
      <c r="T43" s="121" t="str">
        <f t="shared" si="1"/>
        <v/>
      </c>
      <c r="V43" s="52" t="s">
        <v>72</v>
      </c>
      <c r="W43" s="52">
        <f t="shared" si="2"/>
        <v>0</v>
      </c>
      <c r="X43" s="52">
        <f t="shared" si="3"/>
        <v>12</v>
      </c>
      <c r="Y43" s="52">
        <f t="shared" si="4"/>
        <v>0</v>
      </c>
      <c r="Z43" s="52">
        <f t="shared" si="5"/>
        <v>0</v>
      </c>
      <c r="AA43" s="52">
        <f t="shared" si="6"/>
        <v>0</v>
      </c>
      <c r="AC43" s="52">
        <v>5.0000000000000001E-3</v>
      </c>
    </row>
    <row r="44" spans="1:29" x14ac:dyDescent="0.15">
      <c r="A44" s="82"/>
      <c r="B44" s="93">
        <v>38</v>
      </c>
      <c r="C44" s="102" t="s">
        <v>118</v>
      </c>
      <c r="D44" s="3" t="s">
        <v>115</v>
      </c>
      <c r="E44" s="103" t="s">
        <v>119</v>
      </c>
      <c r="F44" s="96">
        <v>9.9</v>
      </c>
      <c r="G44" s="97">
        <v>9.1</v>
      </c>
      <c r="H44" s="130">
        <v>9.9</v>
      </c>
      <c r="I44" s="130">
        <v>7.8</v>
      </c>
      <c r="J44" s="97">
        <v>7.2</v>
      </c>
      <c r="K44" s="97">
        <v>7.9</v>
      </c>
      <c r="L44" s="130">
        <v>7</v>
      </c>
      <c r="M44" s="97">
        <v>7.8</v>
      </c>
      <c r="N44" s="97">
        <v>8.1999999999999993</v>
      </c>
      <c r="O44" s="97">
        <v>9.6999999999999993</v>
      </c>
      <c r="P44" s="97">
        <v>10.7</v>
      </c>
      <c r="Q44" s="98">
        <v>11.4</v>
      </c>
      <c r="R44" s="132">
        <f t="shared" si="7"/>
        <v>7</v>
      </c>
      <c r="S44" s="133">
        <f t="shared" si="0"/>
        <v>11.4</v>
      </c>
      <c r="T44" s="134">
        <f t="shared" si="1"/>
        <v>8.8833333333333346</v>
      </c>
      <c r="V44" s="52" t="s">
        <v>120</v>
      </c>
      <c r="W44" s="52">
        <f t="shared" si="2"/>
        <v>0</v>
      </c>
      <c r="X44" s="52">
        <f t="shared" si="3"/>
        <v>0</v>
      </c>
      <c r="Y44" s="52">
        <f t="shared" si="4"/>
        <v>12</v>
      </c>
      <c r="Z44" s="52">
        <f t="shared" si="5"/>
        <v>7</v>
      </c>
      <c r="AA44" s="52">
        <f t="shared" si="6"/>
        <v>11.4</v>
      </c>
      <c r="AC44" s="52">
        <v>0.2</v>
      </c>
    </row>
    <row r="45" spans="1:29" x14ac:dyDescent="0.15">
      <c r="A45" s="82"/>
      <c r="B45" s="93">
        <v>39</v>
      </c>
      <c r="C45" s="94" t="s">
        <v>121</v>
      </c>
      <c r="D45" s="2" t="s">
        <v>122</v>
      </c>
      <c r="E45" s="95" t="s">
        <v>123</v>
      </c>
      <c r="F45" s="135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7"/>
      <c r="R45" s="138" t="str">
        <f t="shared" si="7"/>
        <v/>
      </c>
      <c r="S45" s="139" t="str">
        <f t="shared" si="0"/>
        <v/>
      </c>
      <c r="T45" s="140" t="str">
        <f t="shared" si="1"/>
        <v/>
      </c>
      <c r="V45" s="52" t="s">
        <v>124</v>
      </c>
      <c r="W45" s="52">
        <f t="shared" si="2"/>
        <v>0</v>
      </c>
      <c r="X45" s="52">
        <f t="shared" si="3"/>
        <v>12</v>
      </c>
      <c r="Y45" s="52">
        <f t="shared" si="4"/>
        <v>0</v>
      </c>
      <c r="Z45" s="52">
        <f t="shared" si="5"/>
        <v>0</v>
      </c>
      <c r="AA45" s="52">
        <f t="shared" si="6"/>
        <v>0</v>
      </c>
      <c r="AC45" s="52">
        <v>1</v>
      </c>
    </row>
    <row r="46" spans="1:29" x14ac:dyDescent="0.15">
      <c r="A46" s="82"/>
      <c r="B46" s="93">
        <v>40</v>
      </c>
      <c r="C46" s="102" t="s">
        <v>125</v>
      </c>
      <c r="D46" s="3" t="s">
        <v>126</v>
      </c>
      <c r="E46" s="103" t="s">
        <v>127</v>
      </c>
      <c r="F46" s="135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7"/>
      <c r="R46" s="138" t="str">
        <f t="shared" si="7"/>
        <v/>
      </c>
      <c r="S46" s="139" t="str">
        <f t="shared" si="0"/>
        <v/>
      </c>
      <c r="T46" s="140" t="str">
        <f t="shared" si="1"/>
        <v/>
      </c>
      <c r="V46" s="52" t="s">
        <v>124</v>
      </c>
      <c r="W46" s="52">
        <f t="shared" si="2"/>
        <v>0</v>
      </c>
      <c r="X46" s="52">
        <f t="shared" si="3"/>
        <v>12</v>
      </c>
      <c r="Y46" s="52">
        <f t="shared" si="4"/>
        <v>0</v>
      </c>
      <c r="Z46" s="52">
        <f t="shared" si="5"/>
        <v>0</v>
      </c>
      <c r="AA46" s="52">
        <f t="shared" si="6"/>
        <v>0</v>
      </c>
      <c r="AC46" s="52">
        <v>1</v>
      </c>
    </row>
    <row r="47" spans="1:29" x14ac:dyDescent="0.15">
      <c r="A47" s="82"/>
      <c r="B47" s="93">
        <v>41</v>
      </c>
      <c r="C47" s="94" t="s">
        <v>128</v>
      </c>
      <c r="D47" s="2" t="s">
        <v>108</v>
      </c>
      <c r="E47" s="95" t="s">
        <v>55</v>
      </c>
      <c r="F47" s="123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5"/>
      <c r="R47" s="126" t="str">
        <f t="shared" si="7"/>
        <v/>
      </c>
      <c r="S47" s="127" t="str">
        <f t="shared" si="0"/>
        <v/>
      </c>
      <c r="T47" s="128" t="str">
        <f t="shared" si="1"/>
        <v/>
      </c>
      <c r="V47" s="52" t="s">
        <v>56</v>
      </c>
      <c r="W47" s="52">
        <f t="shared" si="2"/>
        <v>0</v>
      </c>
      <c r="X47" s="52">
        <f t="shared" si="3"/>
        <v>12</v>
      </c>
      <c r="Y47" s="52">
        <f t="shared" si="4"/>
        <v>0</v>
      </c>
      <c r="Z47" s="52">
        <f t="shared" si="5"/>
        <v>0</v>
      </c>
      <c r="AA47" s="52">
        <f t="shared" si="6"/>
        <v>0</v>
      </c>
      <c r="AC47" s="52">
        <v>0.02</v>
      </c>
    </row>
    <row r="48" spans="1:29" x14ac:dyDescent="0.15">
      <c r="A48" s="82"/>
      <c r="B48" s="93">
        <v>42</v>
      </c>
      <c r="C48" s="102" t="s">
        <v>129</v>
      </c>
      <c r="D48" s="3" t="s">
        <v>130</v>
      </c>
      <c r="E48" s="103" t="s">
        <v>131</v>
      </c>
      <c r="F48" s="110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2"/>
      <c r="R48" s="113" t="str">
        <f t="shared" si="7"/>
        <v/>
      </c>
      <c r="S48" s="114" t="str">
        <f t="shared" si="0"/>
        <v/>
      </c>
      <c r="T48" s="115" t="str">
        <f t="shared" si="1"/>
        <v/>
      </c>
      <c r="V48" s="52" t="s">
        <v>132</v>
      </c>
      <c r="W48" s="52">
        <f t="shared" si="2"/>
        <v>0</v>
      </c>
      <c r="X48" s="52">
        <f t="shared" si="3"/>
        <v>12</v>
      </c>
      <c r="Y48" s="52">
        <f t="shared" si="4"/>
        <v>0</v>
      </c>
      <c r="Z48" s="52">
        <f t="shared" si="5"/>
        <v>0</v>
      </c>
      <c r="AA48" s="52">
        <f t="shared" si="6"/>
        <v>0</v>
      </c>
      <c r="AC48" s="52">
        <v>9.9999999999999995E-7</v>
      </c>
    </row>
    <row r="49" spans="1:29" x14ac:dyDescent="0.15">
      <c r="A49" s="82"/>
      <c r="B49" s="93">
        <v>43</v>
      </c>
      <c r="C49" s="94" t="s">
        <v>133</v>
      </c>
      <c r="D49" s="2" t="s">
        <v>130</v>
      </c>
      <c r="E49" s="95" t="s">
        <v>131</v>
      </c>
      <c r="F49" s="110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2"/>
      <c r="R49" s="113" t="str">
        <f t="shared" si="7"/>
        <v/>
      </c>
      <c r="S49" s="114" t="str">
        <f t="shared" si="0"/>
        <v/>
      </c>
      <c r="T49" s="115" t="str">
        <f t="shared" si="1"/>
        <v/>
      </c>
      <c r="V49" s="52" t="s">
        <v>132</v>
      </c>
      <c r="W49" s="52">
        <f t="shared" si="2"/>
        <v>0</v>
      </c>
      <c r="X49" s="52">
        <f t="shared" si="3"/>
        <v>12</v>
      </c>
      <c r="Y49" s="52">
        <f t="shared" si="4"/>
        <v>0</v>
      </c>
      <c r="Z49" s="52">
        <f t="shared" si="5"/>
        <v>0</v>
      </c>
      <c r="AA49" s="52">
        <f t="shared" si="6"/>
        <v>0</v>
      </c>
      <c r="AC49" s="52">
        <v>9.9999999999999995E-7</v>
      </c>
    </row>
    <row r="50" spans="1:29" x14ac:dyDescent="0.15">
      <c r="A50" s="82"/>
      <c r="B50" s="93">
        <v>44</v>
      </c>
      <c r="C50" s="102" t="s">
        <v>134</v>
      </c>
      <c r="D50" s="3" t="s">
        <v>76</v>
      </c>
      <c r="E50" s="103" t="s">
        <v>71</v>
      </c>
      <c r="F50" s="116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8"/>
      <c r="R50" s="119" t="str">
        <f t="shared" si="7"/>
        <v/>
      </c>
      <c r="S50" s="120" t="str">
        <f t="shared" si="0"/>
        <v/>
      </c>
      <c r="T50" s="121" t="str">
        <f t="shared" si="1"/>
        <v/>
      </c>
      <c r="V50" s="52" t="s">
        <v>72</v>
      </c>
      <c r="W50" s="52">
        <f t="shared" si="2"/>
        <v>0</v>
      </c>
      <c r="X50" s="52">
        <f t="shared" si="3"/>
        <v>12</v>
      </c>
      <c r="Y50" s="52">
        <f t="shared" si="4"/>
        <v>0</v>
      </c>
      <c r="Z50" s="52">
        <f t="shared" si="5"/>
        <v>0</v>
      </c>
      <c r="AA50" s="52">
        <f t="shared" si="6"/>
        <v>0</v>
      </c>
      <c r="AC50" s="52">
        <v>5.0000000000000001E-3</v>
      </c>
    </row>
    <row r="51" spans="1:29" x14ac:dyDescent="0.15">
      <c r="A51" s="82"/>
      <c r="B51" s="93">
        <v>45</v>
      </c>
      <c r="C51" s="94" t="s">
        <v>135</v>
      </c>
      <c r="D51" s="2" t="s">
        <v>136</v>
      </c>
      <c r="E51" s="95" t="s">
        <v>137</v>
      </c>
      <c r="F51" s="104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6"/>
      <c r="R51" s="107" t="str">
        <f t="shared" si="7"/>
        <v/>
      </c>
      <c r="S51" s="108" t="str">
        <f t="shared" si="0"/>
        <v/>
      </c>
      <c r="T51" s="109" t="str">
        <f t="shared" si="1"/>
        <v/>
      </c>
      <c r="V51" s="52" t="s">
        <v>138</v>
      </c>
      <c r="W51" s="52">
        <f t="shared" si="2"/>
        <v>0</v>
      </c>
      <c r="X51" s="52">
        <f t="shared" si="3"/>
        <v>12</v>
      </c>
      <c r="Y51" s="52">
        <f t="shared" si="4"/>
        <v>0</v>
      </c>
      <c r="Z51" s="52">
        <f t="shared" si="5"/>
        <v>0</v>
      </c>
      <c r="AA51" s="52">
        <f t="shared" si="6"/>
        <v>0</v>
      </c>
      <c r="AC51" s="52">
        <v>5.0000000000000001E-4</v>
      </c>
    </row>
    <row r="52" spans="1:29" x14ac:dyDescent="0.15">
      <c r="A52" s="82"/>
      <c r="B52" s="93">
        <v>46</v>
      </c>
      <c r="C52" s="102" t="s">
        <v>139</v>
      </c>
      <c r="D52" s="3" t="s">
        <v>140</v>
      </c>
      <c r="E52" s="103" t="s">
        <v>141</v>
      </c>
      <c r="F52" s="96">
        <v>0.4</v>
      </c>
      <c r="G52" s="97">
        <v>0.4</v>
      </c>
      <c r="H52" s="97">
        <v>0.5</v>
      </c>
      <c r="I52" s="97">
        <v>0.5</v>
      </c>
      <c r="J52" s="97">
        <v>0.5</v>
      </c>
      <c r="K52" s="97">
        <v>0.5</v>
      </c>
      <c r="L52" s="97">
        <v>0.4</v>
      </c>
      <c r="M52" s="130">
        <v>0.4</v>
      </c>
      <c r="N52" s="130">
        <v>0.3</v>
      </c>
      <c r="O52" s="130">
        <v>0.4</v>
      </c>
      <c r="P52" s="130">
        <v>0.4</v>
      </c>
      <c r="Q52" s="131">
        <v>0.3</v>
      </c>
      <c r="R52" s="132">
        <f t="shared" si="7"/>
        <v>0.3</v>
      </c>
      <c r="S52" s="133">
        <f t="shared" si="0"/>
        <v>0.5</v>
      </c>
      <c r="T52" s="134">
        <f t="shared" si="1"/>
        <v>0.41666666666666669</v>
      </c>
      <c r="V52" s="52" t="s">
        <v>142</v>
      </c>
      <c r="W52" s="52">
        <f t="shared" si="2"/>
        <v>0</v>
      </c>
      <c r="X52" s="52">
        <f t="shared" si="3"/>
        <v>0</v>
      </c>
      <c r="Y52" s="52">
        <f t="shared" si="4"/>
        <v>12</v>
      </c>
      <c r="Z52" s="52">
        <f t="shared" si="5"/>
        <v>0.3</v>
      </c>
      <c r="AA52" s="52">
        <f t="shared" si="6"/>
        <v>0.5</v>
      </c>
      <c r="AC52" s="52">
        <v>0.3</v>
      </c>
    </row>
    <row r="53" spans="1:29" x14ac:dyDescent="0.15">
      <c r="A53" s="82"/>
      <c r="B53" s="93">
        <v>47</v>
      </c>
      <c r="C53" s="94" t="s">
        <v>143</v>
      </c>
      <c r="D53" s="2" t="s">
        <v>144</v>
      </c>
      <c r="E53" s="95" t="s">
        <v>145</v>
      </c>
      <c r="F53" s="96">
        <v>7.47</v>
      </c>
      <c r="G53" s="124">
        <v>7.4</v>
      </c>
      <c r="H53" s="97">
        <v>7.32</v>
      </c>
      <c r="I53" s="97">
        <v>7.31</v>
      </c>
      <c r="J53" s="97">
        <v>7.15</v>
      </c>
      <c r="K53" s="97">
        <v>7.36</v>
      </c>
      <c r="L53" s="124">
        <v>7.36</v>
      </c>
      <c r="M53" s="97">
        <v>7.32</v>
      </c>
      <c r="N53" s="97">
        <v>7.46</v>
      </c>
      <c r="O53" s="97">
        <v>7.28</v>
      </c>
      <c r="P53" s="124">
        <v>7.28</v>
      </c>
      <c r="Q53" s="125">
        <v>7.38</v>
      </c>
      <c r="R53" s="126">
        <f t="shared" si="7"/>
        <v>7.15</v>
      </c>
      <c r="S53" s="127">
        <f t="shared" si="0"/>
        <v>7.47</v>
      </c>
      <c r="T53" s="128">
        <f t="shared" si="1"/>
        <v>7.3408333333333324</v>
      </c>
      <c r="W53" s="52">
        <f t="shared" si="2"/>
        <v>0</v>
      </c>
      <c r="X53" s="52">
        <f t="shared" si="3"/>
        <v>0</v>
      </c>
      <c r="Y53" s="52">
        <f t="shared" si="4"/>
        <v>12</v>
      </c>
      <c r="Z53" s="52">
        <f t="shared" si="5"/>
        <v>7.15</v>
      </c>
      <c r="AA53" s="52">
        <f t="shared" si="6"/>
        <v>7.47</v>
      </c>
    </row>
    <row r="54" spans="1:29" x14ac:dyDescent="0.15">
      <c r="A54" s="82"/>
      <c r="B54" s="93">
        <v>48</v>
      </c>
      <c r="C54" s="102" t="s">
        <v>146</v>
      </c>
      <c r="D54" s="3" t="s">
        <v>147</v>
      </c>
      <c r="E54" s="103" t="s">
        <v>145</v>
      </c>
      <c r="F54" s="96" t="s">
        <v>245</v>
      </c>
      <c r="G54" s="97" t="s">
        <v>245</v>
      </c>
      <c r="H54" s="97" t="s">
        <v>245</v>
      </c>
      <c r="I54" s="97" t="s">
        <v>245</v>
      </c>
      <c r="J54" s="97" t="s">
        <v>245</v>
      </c>
      <c r="K54" s="97" t="s">
        <v>245</v>
      </c>
      <c r="L54" s="97" t="s">
        <v>245</v>
      </c>
      <c r="M54" s="97" t="s">
        <v>245</v>
      </c>
      <c r="N54" s="97" t="s">
        <v>245</v>
      </c>
      <c r="O54" s="97" t="s">
        <v>245</v>
      </c>
      <c r="P54" s="97" t="s">
        <v>245</v>
      </c>
      <c r="Q54" s="98" t="s">
        <v>245</v>
      </c>
      <c r="R54" s="99"/>
      <c r="S54" s="100"/>
      <c r="T54" s="101"/>
      <c r="W54" s="52">
        <f t="shared" si="2"/>
        <v>0</v>
      </c>
      <c r="X54" s="52">
        <f t="shared" si="3"/>
        <v>0</v>
      </c>
      <c r="Y54" s="52">
        <f t="shared" si="4"/>
        <v>12</v>
      </c>
      <c r="Z54" s="52">
        <f t="shared" si="5"/>
        <v>0</v>
      </c>
      <c r="AA54" s="52">
        <f t="shared" si="6"/>
        <v>0</v>
      </c>
    </row>
    <row r="55" spans="1:29" x14ac:dyDescent="0.15">
      <c r="A55" s="82"/>
      <c r="B55" s="93">
        <v>49</v>
      </c>
      <c r="C55" s="94" t="s">
        <v>148</v>
      </c>
      <c r="D55" s="2" t="s">
        <v>147</v>
      </c>
      <c r="E55" s="95" t="s">
        <v>145</v>
      </c>
      <c r="F55" s="96" t="s">
        <v>245</v>
      </c>
      <c r="G55" s="97" t="s">
        <v>245</v>
      </c>
      <c r="H55" s="97" t="s">
        <v>245</v>
      </c>
      <c r="I55" s="97" t="s">
        <v>245</v>
      </c>
      <c r="J55" s="97" t="s">
        <v>245</v>
      </c>
      <c r="K55" s="97" t="s">
        <v>245</v>
      </c>
      <c r="L55" s="97" t="s">
        <v>245</v>
      </c>
      <c r="M55" s="97" t="s">
        <v>245</v>
      </c>
      <c r="N55" s="97" t="s">
        <v>245</v>
      </c>
      <c r="O55" s="97" t="s">
        <v>245</v>
      </c>
      <c r="P55" s="97" t="s">
        <v>245</v>
      </c>
      <c r="Q55" s="98" t="s">
        <v>245</v>
      </c>
      <c r="R55" s="99"/>
      <c r="S55" s="100"/>
      <c r="T55" s="101"/>
      <c r="W55" s="52">
        <f t="shared" si="2"/>
        <v>0</v>
      </c>
      <c r="X55" s="52">
        <f t="shared" si="3"/>
        <v>0</v>
      </c>
      <c r="Y55" s="52">
        <f t="shared" si="4"/>
        <v>12</v>
      </c>
      <c r="Z55" s="52">
        <f t="shared" si="5"/>
        <v>0</v>
      </c>
      <c r="AA55" s="52">
        <f t="shared" si="6"/>
        <v>0</v>
      </c>
    </row>
    <row r="56" spans="1:29" x14ac:dyDescent="0.15">
      <c r="A56" s="82"/>
      <c r="B56" s="93">
        <v>50</v>
      </c>
      <c r="C56" s="102" t="s">
        <v>149</v>
      </c>
      <c r="D56" s="3" t="s">
        <v>150</v>
      </c>
      <c r="E56" s="103" t="s">
        <v>151</v>
      </c>
      <c r="F56" s="130" t="s">
        <v>124</v>
      </c>
      <c r="G56" s="130" t="s">
        <v>124</v>
      </c>
      <c r="H56" s="130" t="s">
        <v>124</v>
      </c>
      <c r="I56" s="130" t="s">
        <v>124</v>
      </c>
      <c r="J56" s="130" t="s">
        <v>124</v>
      </c>
      <c r="K56" s="130" t="s">
        <v>124</v>
      </c>
      <c r="L56" s="130" t="s">
        <v>124</v>
      </c>
      <c r="M56" s="130" t="s">
        <v>124</v>
      </c>
      <c r="N56" s="130" t="s">
        <v>124</v>
      </c>
      <c r="O56" s="130" t="s">
        <v>124</v>
      </c>
      <c r="P56" s="130" t="s">
        <v>124</v>
      </c>
      <c r="Q56" s="131" t="s">
        <v>124</v>
      </c>
      <c r="R56" s="132" t="str">
        <f t="shared" si="7"/>
        <v>1未満</v>
      </c>
      <c r="S56" s="133" t="str">
        <f t="shared" si="0"/>
        <v>1未満</v>
      </c>
      <c r="T56" s="134" t="str">
        <f t="shared" si="1"/>
        <v>1未満</v>
      </c>
      <c r="V56" s="52" t="s">
        <v>174</v>
      </c>
      <c r="W56" s="52">
        <f t="shared" si="2"/>
        <v>12</v>
      </c>
      <c r="X56" s="52">
        <f t="shared" si="3"/>
        <v>0</v>
      </c>
      <c r="Y56" s="52">
        <f t="shared" si="4"/>
        <v>0</v>
      </c>
      <c r="Z56" s="52">
        <f t="shared" si="5"/>
        <v>0</v>
      </c>
      <c r="AA56" s="52">
        <f t="shared" si="6"/>
        <v>0</v>
      </c>
      <c r="AC56" s="52">
        <v>1</v>
      </c>
    </row>
    <row r="57" spans="1:29" ht="14.25" thickBot="1" x14ac:dyDescent="0.2">
      <c r="A57" s="82"/>
      <c r="B57" s="141">
        <v>51</v>
      </c>
      <c r="C57" s="142" t="s">
        <v>153</v>
      </c>
      <c r="D57" s="4" t="s">
        <v>154</v>
      </c>
      <c r="E57" s="143" t="s">
        <v>155</v>
      </c>
      <c r="F57" s="144" t="s">
        <v>64</v>
      </c>
      <c r="G57" s="144" t="s">
        <v>64</v>
      </c>
      <c r="H57" s="144" t="s">
        <v>64</v>
      </c>
      <c r="I57" s="144" t="s">
        <v>64</v>
      </c>
      <c r="J57" s="144" t="s">
        <v>64</v>
      </c>
      <c r="K57" s="144" t="s">
        <v>64</v>
      </c>
      <c r="L57" s="145" t="s">
        <v>64</v>
      </c>
      <c r="M57" s="144" t="s">
        <v>64</v>
      </c>
      <c r="N57" s="144" t="s">
        <v>64</v>
      </c>
      <c r="O57" s="144" t="s">
        <v>64</v>
      </c>
      <c r="P57" s="144" t="s">
        <v>64</v>
      </c>
      <c r="Q57" s="146" t="s">
        <v>64</v>
      </c>
      <c r="R57" s="147" t="str">
        <f t="shared" si="7"/>
        <v>0.1未満</v>
      </c>
      <c r="S57" s="148" t="str">
        <f t="shared" si="0"/>
        <v>0.1未満</v>
      </c>
      <c r="T57" s="149" t="str">
        <f t="shared" si="1"/>
        <v>0.1未満</v>
      </c>
      <c r="V57" s="52" t="s">
        <v>156</v>
      </c>
      <c r="W57" s="52">
        <f t="shared" si="2"/>
        <v>12</v>
      </c>
      <c r="X57" s="52">
        <f t="shared" si="3"/>
        <v>0</v>
      </c>
      <c r="Y57" s="52">
        <f t="shared" si="4"/>
        <v>0</v>
      </c>
      <c r="Z57" s="52">
        <f t="shared" si="5"/>
        <v>0</v>
      </c>
      <c r="AA57" s="52">
        <f t="shared" si="6"/>
        <v>0</v>
      </c>
      <c r="AC57" s="52">
        <v>0.1</v>
      </c>
    </row>
    <row r="58" spans="1:29" ht="14.25" thickBot="1" x14ac:dyDescent="0.2">
      <c r="A58" s="82"/>
      <c r="B58" s="150"/>
      <c r="C58" s="142" t="s">
        <v>157</v>
      </c>
      <c r="D58" s="4" t="s">
        <v>62</v>
      </c>
      <c r="E58" s="143" t="s">
        <v>158</v>
      </c>
      <c r="F58" s="151">
        <v>0.5</v>
      </c>
      <c r="G58" s="152">
        <v>0.5</v>
      </c>
      <c r="H58" s="152">
        <v>0.5</v>
      </c>
      <c r="I58" s="152">
        <v>0.4</v>
      </c>
      <c r="J58" s="152">
        <v>0.5</v>
      </c>
      <c r="K58" s="152">
        <v>0.5</v>
      </c>
      <c r="L58" s="153">
        <v>0.5</v>
      </c>
      <c r="M58" s="152">
        <v>0.4</v>
      </c>
      <c r="N58" s="152">
        <v>0.5</v>
      </c>
      <c r="O58" s="152">
        <v>0.4</v>
      </c>
      <c r="P58" s="152">
        <v>0.4</v>
      </c>
      <c r="Q58" s="154">
        <v>0.4</v>
      </c>
      <c r="R58" s="155">
        <f t="shared" si="7"/>
        <v>0.4</v>
      </c>
      <c r="S58" s="156">
        <f t="shared" si="0"/>
        <v>0.5</v>
      </c>
      <c r="T58" s="157" t="str">
        <f t="shared" si="1"/>
        <v>1未満</v>
      </c>
      <c r="V58" s="52" t="s">
        <v>124</v>
      </c>
      <c r="W58" s="52">
        <f t="shared" si="2"/>
        <v>0</v>
      </c>
      <c r="X58" s="52">
        <f t="shared" si="3"/>
        <v>0</v>
      </c>
      <c r="Y58" s="52">
        <f t="shared" si="4"/>
        <v>12</v>
      </c>
      <c r="Z58" s="52">
        <f t="shared" si="5"/>
        <v>0.4</v>
      </c>
      <c r="AA58" s="52">
        <f t="shared" si="6"/>
        <v>0.5</v>
      </c>
      <c r="AC58" s="52">
        <v>1</v>
      </c>
    </row>
    <row r="60" spans="1:29" hidden="1" x14ac:dyDescent="0.15"/>
    <row r="61" spans="1:29" ht="13.5" hidden="1" customHeight="1" x14ac:dyDescent="0.15">
      <c r="B61" s="53" t="s">
        <v>0</v>
      </c>
      <c r="C61" s="54"/>
      <c r="D61" s="54" t="s">
        <v>1</v>
      </c>
      <c r="E61" s="54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58" t="s">
        <v>159</v>
      </c>
    </row>
    <row r="62" spans="1:29" ht="13.5" hidden="1" customHeight="1" x14ac:dyDescent="0.15">
      <c r="B62" s="159"/>
      <c r="C62" s="160"/>
      <c r="D62" s="160"/>
      <c r="E62" s="160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61"/>
    </row>
    <row r="63" spans="1:29" hidden="1" x14ac:dyDescent="0.15">
      <c r="B63" s="159" t="s">
        <v>18</v>
      </c>
      <c r="C63" s="160"/>
      <c r="D63" s="61" t="s">
        <v>161</v>
      </c>
      <c r="E63" s="61" t="s">
        <v>161</v>
      </c>
      <c r="F63" s="64">
        <f>F4</f>
        <v>44671</v>
      </c>
      <c r="G63" s="64">
        <f t="shared" ref="G63:Q64" si="8">G4</f>
        <v>44699</v>
      </c>
      <c r="H63" s="64">
        <f t="shared" si="8"/>
        <v>44727</v>
      </c>
      <c r="I63" s="64">
        <f t="shared" si="8"/>
        <v>44756</v>
      </c>
      <c r="J63" s="64">
        <f t="shared" si="8"/>
        <v>44790</v>
      </c>
      <c r="K63" s="64">
        <f t="shared" si="8"/>
        <v>44825</v>
      </c>
      <c r="L63" s="64">
        <f t="shared" si="8"/>
        <v>44853</v>
      </c>
      <c r="M63" s="64">
        <f t="shared" si="8"/>
        <v>44881</v>
      </c>
      <c r="N63" s="64">
        <f t="shared" si="8"/>
        <v>44916</v>
      </c>
      <c r="O63" s="64">
        <f t="shared" si="8"/>
        <v>44944</v>
      </c>
      <c r="P63" s="64">
        <f t="shared" si="8"/>
        <v>44972</v>
      </c>
      <c r="Q63" s="64">
        <f t="shared" si="8"/>
        <v>44993</v>
      </c>
      <c r="R63" s="162"/>
    </row>
    <row r="64" spans="1:29" hidden="1" x14ac:dyDescent="0.15">
      <c r="B64" s="159" t="s">
        <v>20</v>
      </c>
      <c r="C64" s="160"/>
      <c r="D64" s="61" t="s">
        <v>161</v>
      </c>
      <c r="E64" s="61" t="s">
        <v>161</v>
      </c>
      <c r="F64" s="163">
        <f>F5</f>
        <v>15.5</v>
      </c>
      <c r="G64" s="163">
        <f t="shared" si="8"/>
        <v>18</v>
      </c>
      <c r="H64" s="163">
        <f t="shared" si="8"/>
        <v>21</v>
      </c>
      <c r="I64" s="163">
        <f t="shared" si="8"/>
        <v>27</v>
      </c>
      <c r="J64" s="163">
        <f t="shared" si="8"/>
        <v>29</v>
      </c>
      <c r="K64" s="163">
        <f t="shared" si="8"/>
        <v>26</v>
      </c>
      <c r="L64" s="163">
        <f t="shared" si="8"/>
        <v>20.5</v>
      </c>
      <c r="M64" s="163">
        <f t="shared" si="8"/>
        <v>18.5</v>
      </c>
      <c r="N64" s="163">
        <f t="shared" si="8"/>
        <v>12.5</v>
      </c>
      <c r="O64" s="163">
        <f t="shared" si="8"/>
        <v>10</v>
      </c>
      <c r="P64" s="163">
        <f t="shared" si="8"/>
        <v>9.5</v>
      </c>
      <c r="Q64" s="163">
        <f t="shared" si="8"/>
        <v>10.5</v>
      </c>
      <c r="R64" s="162">
        <f>IF(AND(F64="",G64="",H64="",I64="",J64="",K64="",L64="",M64="",N64="",O64="",P64="",Q64=""),"",AVERAGE(F64:Q64))</f>
        <v>18.166666666666668</v>
      </c>
    </row>
    <row r="65" spans="2:18" hidden="1" x14ac:dyDescent="0.15">
      <c r="B65" s="159" t="s">
        <v>21</v>
      </c>
      <c r="C65" s="160"/>
      <c r="D65" s="61" t="s">
        <v>160</v>
      </c>
      <c r="E65" s="61" t="s">
        <v>160</v>
      </c>
      <c r="F65" s="163">
        <f t="shared" ref="F65:Q65" si="9">F6</f>
        <v>22</v>
      </c>
      <c r="G65" s="163">
        <f t="shared" si="9"/>
        <v>23.5</v>
      </c>
      <c r="H65" s="163">
        <f t="shared" si="9"/>
        <v>22</v>
      </c>
      <c r="I65" s="163">
        <f t="shared" si="9"/>
        <v>23</v>
      </c>
      <c r="J65" s="163">
        <f t="shared" si="9"/>
        <v>26</v>
      </c>
      <c r="K65" s="163">
        <f t="shared" si="9"/>
        <v>23</v>
      </c>
      <c r="L65" s="163">
        <f t="shared" si="9"/>
        <v>15.5</v>
      </c>
      <c r="M65" s="163">
        <f t="shared" si="9"/>
        <v>13</v>
      </c>
      <c r="N65" s="163">
        <f t="shared" si="9"/>
        <v>2.5</v>
      </c>
      <c r="O65" s="163">
        <f t="shared" si="9"/>
        <v>6</v>
      </c>
      <c r="P65" s="163">
        <f t="shared" si="9"/>
        <v>2.5</v>
      </c>
      <c r="Q65" s="163">
        <f t="shared" si="9"/>
        <v>12</v>
      </c>
      <c r="R65" s="162">
        <f>IF(AND(F65="",G65="",H65="",I65="",J65="",K65="",L65="",M65="",N65="",O65="",P65="",Q65=""),"",AVERAGE(F65:Q65))</f>
        <v>15.916666666666666</v>
      </c>
    </row>
    <row r="66" spans="2:18" hidden="1" x14ac:dyDescent="0.15">
      <c r="B66" s="93">
        <v>1</v>
      </c>
      <c r="C66" s="94" t="s">
        <v>22</v>
      </c>
      <c r="D66" s="2" t="s">
        <v>23</v>
      </c>
      <c r="E66" s="164" t="s">
        <v>24</v>
      </c>
      <c r="F66" s="165">
        <f t="shared" ref="F66:Q81" si="10">IF(F7="","",IF(F7=$V7,$AC7,F7))</f>
        <v>0</v>
      </c>
      <c r="G66" s="165">
        <f t="shared" si="10"/>
        <v>0</v>
      </c>
      <c r="H66" s="165">
        <f t="shared" si="10"/>
        <v>0</v>
      </c>
      <c r="I66" s="165">
        <f t="shared" si="10"/>
        <v>0</v>
      </c>
      <c r="J66" s="165">
        <f t="shared" si="10"/>
        <v>0</v>
      </c>
      <c r="K66" s="165">
        <f t="shared" si="10"/>
        <v>0</v>
      </c>
      <c r="L66" s="165">
        <f t="shared" si="10"/>
        <v>0</v>
      </c>
      <c r="M66" s="165">
        <f t="shared" si="10"/>
        <v>0</v>
      </c>
      <c r="N66" s="165">
        <f t="shared" si="10"/>
        <v>0</v>
      </c>
      <c r="O66" s="165">
        <f t="shared" si="10"/>
        <v>0</v>
      </c>
      <c r="P66" s="165">
        <f t="shared" si="10"/>
        <v>0</v>
      </c>
      <c r="Q66" s="165">
        <f t="shared" si="10"/>
        <v>0</v>
      </c>
      <c r="R66" s="162">
        <f>IF(AND(F66="",G66="",H66="",I66="",J66="",K66="",L66="",M66="",N66="",O66="",P66="",Q66=""),"",AVERAGE(F66:Q66))</f>
        <v>0</v>
      </c>
    </row>
    <row r="67" spans="2:18" hidden="1" x14ac:dyDescent="0.15">
      <c r="B67" s="93">
        <v>2</v>
      </c>
      <c r="C67" s="94" t="s">
        <v>25</v>
      </c>
      <c r="D67" s="2" t="s">
        <v>26</v>
      </c>
      <c r="E67" s="164" t="s">
        <v>27</v>
      </c>
      <c r="F67" s="165" t="str">
        <f t="shared" si="10"/>
        <v>不検出</v>
      </c>
      <c r="G67" s="165" t="str">
        <f t="shared" si="10"/>
        <v>不検出</v>
      </c>
      <c r="H67" s="165" t="str">
        <f t="shared" si="10"/>
        <v>不検出</v>
      </c>
      <c r="I67" s="165" t="str">
        <f t="shared" si="10"/>
        <v>不検出</v>
      </c>
      <c r="J67" s="165" t="str">
        <f t="shared" si="10"/>
        <v>不検出</v>
      </c>
      <c r="K67" s="165" t="str">
        <f t="shared" si="10"/>
        <v>不検出</v>
      </c>
      <c r="L67" s="165" t="str">
        <f t="shared" si="10"/>
        <v>不検出</v>
      </c>
      <c r="M67" s="165" t="str">
        <f t="shared" si="10"/>
        <v>不検出</v>
      </c>
      <c r="N67" s="165" t="str">
        <f t="shared" si="10"/>
        <v>不検出</v>
      </c>
      <c r="O67" s="165" t="str">
        <f t="shared" si="10"/>
        <v>不検出</v>
      </c>
      <c r="P67" s="165" t="str">
        <f t="shared" si="10"/>
        <v>不検出</v>
      </c>
      <c r="Q67" s="165" t="str">
        <f t="shared" si="10"/>
        <v>不検出</v>
      </c>
      <c r="R67" s="162"/>
    </row>
    <row r="68" spans="2:18" hidden="1" x14ac:dyDescent="0.15">
      <c r="B68" s="93">
        <v>3</v>
      </c>
      <c r="C68" s="94" t="s">
        <v>29</v>
      </c>
      <c r="D68" s="2" t="s">
        <v>30</v>
      </c>
      <c r="E68" s="164" t="s">
        <v>31</v>
      </c>
      <c r="F68" s="165" t="str">
        <f t="shared" si="10"/>
        <v/>
      </c>
      <c r="G68" s="165" t="str">
        <f t="shared" si="10"/>
        <v/>
      </c>
      <c r="H68" s="165" t="str">
        <f t="shared" si="10"/>
        <v/>
      </c>
      <c r="I68" s="165" t="str">
        <f t="shared" si="10"/>
        <v/>
      </c>
      <c r="J68" s="165" t="str">
        <f t="shared" si="10"/>
        <v/>
      </c>
      <c r="K68" s="165" t="str">
        <f t="shared" si="10"/>
        <v/>
      </c>
      <c r="L68" s="165" t="str">
        <f t="shared" si="10"/>
        <v/>
      </c>
      <c r="M68" s="165" t="str">
        <f t="shared" si="10"/>
        <v/>
      </c>
      <c r="N68" s="165" t="str">
        <f t="shared" si="10"/>
        <v/>
      </c>
      <c r="O68" s="165" t="str">
        <f t="shared" si="10"/>
        <v/>
      </c>
      <c r="P68" s="165" t="str">
        <f t="shared" si="10"/>
        <v/>
      </c>
      <c r="Q68" s="165" t="str">
        <f t="shared" si="10"/>
        <v/>
      </c>
      <c r="R68" s="162" t="str">
        <f t="shared" ref="R68:R112" si="11">IF(AND(F68="",G68="",H68="",I68="",J68="",K68="",L68="",M68="",N68="",O68="",P68="",Q68=""),"",AVERAGE(F68:Q68))</f>
        <v/>
      </c>
    </row>
    <row r="69" spans="2:18" hidden="1" x14ac:dyDescent="0.15">
      <c r="B69" s="93">
        <v>4</v>
      </c>
      <c r="C69" s="94" t="s">
        <v>33</v>
      </c>
      <c r="D69" s="2" t="s">
        <v>34</v>
      </c>
      <c r="E69" s="164" t="s">
        <v>35</v>
      </c>
      <c r="F69" s="165" t="str">
        <f t="shared" si="10"/>
        <v/>
      </c>
      <c r="G69" s="165" t="str">
        <f t="shared" si="10"/>
        <v/>
      </c>
      <c r="H69" s="165" t="str">
        <f t="shared" si="10"/>
        <v/>
      </c>
      <c r="I69" s="165" t="str">
        <f t="shared" si="10"/>
        <v/>
      </c>
      <c r="J69" s="165" t="str">
        <f t="shared" si="10"/>
        <v/>
      </c>
      <c r="K69" s="165" t="str">
        <f t="shared" si="10"/>
        <v/>
      </c>
      <c r="L69" s="165" t="str">
        <f t="shared" si="10"/>
        <v/>
      </c>
      <c r="M69" s="165" t="str">
        <f t="shared" si="10"/>
        <v/>
      </c>
      <c r="N69" s="165" t="str">
        <f t="shared" si="10"/>
        <v/>
      </c>
      <c r="O69" s="165" t="str">
        <f t="shared" si="10"/>
        <v/>
      </c>
      <c r="P69" s="165" t="str">
        <f t="shared" si="10"/>
        <v/>
      </c>
      <c r="Q69" s="165" t="str">
        <f t="shared" si="10"/>
        <v/>
      </c>
      <c r="R69" s="162" t="str">
        <f t="shared" si="11"/>
        <v/>
      </c>
    </row>
    <row r="70" spans="2:18" hidden="1" x14ac:dyDescent="0.15">
      <c r="B70" s="93">
        <v>5</v>
      </c>
      <c r="C70" s="94" t="s">
        <v>37</v>
      </c>
      <c r="D70" s="2" t="s">
        <v>38</v>
      </c>
      <c r="E70" s="164" t="s">
        <v>39</v>
      </c>
      <c r="F70" s="165" t="str">
        <f t="shared" si="10"/>
        <v/>
      </c>
      <c r="G70" s="165" t="str">
        <f t="shared" si="10"/>
        <v/>
      </c>
      <c r="H70" s="165" t="str">
        <f t="shared" si="10"/>
        <v/>
      </c>
      <c r="I70" s="165" t="str">
        <f t="shared" si="10"/>
        <v/>
      </c>
      <c r="J70" s="165" t="str">
        <f t="shared" si="10"/>
        <v/>
      </c>
      <c r="K70" s="165" t="str">
        <f t="shared" si="10"/>
        <v/>
      </c>
      <c r="L70" s="165" t="str">
        <f t="shared" si="10"/>
        <v/>
      </c>
      <c r="M70" s="165" t="str">
        <f t="shared" si="10"/>
        <v/>
      </c>
      <c r="N70" s="165" t="str">
        <f t="shared" si="10"/>
        <v/>
      </c>
      <c r="O70" s="165" t="str">
        <f t="shared" si="10"/>
        <v/>
      </c>
      <c r="P70" s="165" t="str">
        <f t="shared" si="10"/>
        <v/>
      </c>
      <c r="Q70" s="165" t="str">
        <f t="shared" si="10"/>
        <v/>
      </c>
      <c r="R70" s="162" t="str">
        <f t="shared" si="11"/>
        <v/>
      </c>
    </row>
    <row r="71" spans="2:18" hidden="1" x14ac:dyDescent="0.15">
      <c r="B71" s="93">
        <v>6</v>
      </c>
      <c r="C71" s="94" t="s">
        <v>41</v>
      </c>
      <c r="D71" s="2" t="s">
        <v>38</v>
      </c>
      <c r="E71" s="164" t="s">
        <v>39</v>
      </c>
      <c r="F71" s="165" t="str">
        <f t="shared" si="10"/>
        <v/>
      </c>
      <c r="G71" s="165" t="str">
        <f t="shared" si="10"/>
        <v/>
      </c>
      <c r="H71" s="165" t="str">
        <f t="shared" si="10"/>
        <v/>
      </c>
      <c r="I71" s="165" t="str">
        <f t="shared" si="10"/>
        <v/>
      </c>
      <c r="J71" s="165" t="str">
        <f t="shared" si="10"/>
        <v/>
      </c>
      <c r="K71" s="165" t="str">
        <f t="shared" si="10"/>
        <v/>
      </c>
      <c r="L71" s="165" t="str">
        <f t="shared" si="10"/>
        <v/>
      </c>
      <c r="M71" s="165" t="str">
        <f t="shared" si="10"/>
        <v/>
      </c>
      <c r="N71" s="165" t="str">
        <f t="shared" si="10"/>
        <v/>
      </c>
      <c r="O71" s="165" t="str">
        <f t="shared" si="10"/>
        <v/>
      </c>
      <c r="P71" s="165" t="str">
        <f t="shared" si="10"/>
        <v/>
      </c>
      <c r="Q71" s="165" t="str">
        <f t="shared" si="10"/>
        <v/>
      </c>
      <c r="R71" s="162" t="str">
        <f t="shared" si="11"/>
        <v/>
      </c>
    </row>
    <row r="72" spans="2:18" hidden="1" x14ac:dyDescent="0.15">
      <c r="B72" s="93">
        <v>7</v>
      </c>
      <c r="C72" s="94" t="s">
        <v>42</v>
      </c>
      <c r="D72" s="2" t="s">
        <v>38</v>
      </c>
      <c r="E72" s="164" t="s">
        <v>39</v>
      </c>
      <c r="F72" s="165" t="str">
        <f t="shared" si="10"/>
        <v/>
      </c>
      <c r="G72" s="165" t="str">
        <f t="shared" si="10"/>
        <v/>
      </c>
      <c r="H72" s="165" t="str">
        <f t="shared" si="10"/>
        <v/>
      </c>
      <c r="I72" s="165" t="str">
        <f t="shared" si="10"/>
        <v/>
      </c>
      <c r="J72" s="165" t="str">
        <f t="shared" si="10"/>
        <v/>
      </c>
      <c r="K72" s="165" t="str">
        <f t="shared" si="10"/>
        <v/>
      </c>
      <c r="L72" s="165" t="str">
        <f t="shared" si="10"/>
        <v/>
      </c>
      <c r="M72" s="165" t="str">
        <f t="shared" si="10"/>
        <v/>
      </c>
      <c r="N72" s="165" t="str">
        <f t="shared" si="10"/>
        <v/>
      </c>
      <c r="O72" s="165" t="str">
        <f t="shared" si="10"/>
        <v/>
      </c>
      <c r="P72" s="165" t="str">
        <f t="shared" si="10"/>
        <v/>
      </c>
      <c r="Q72" s="165" t="str">
        <f t="shared" si="10"/>
        <v/>
      </c>
      <c r="R72" s="162" t="str">
        <f t="shared" si="11"/>
        <v/>
      </c>
    </row>
    <row r="73" spans="2:18" hidden="1" x14ac:dyDescent="0.15">
      <c r="B73" s="93">
        <v>8</v>
      </c>
      <c r="C73" s="94" t="s">
        <v>43</v>
      </c>
      <c r="D73" s="2" t="s">
        <v>70</v>
      </c>
      <c r="E73" s="164" t="s">
        <v>71</v>
      </c>
      <c r="F73" s="165" t="str">
        <f t="shared" si="10"/>
        <v/>
      </c>
      <c r="G73" s="165" t="str">
        <f t="shared" si="10"/>
        <v/>
      </c>
      <c r="H73" s="165" t="str">
        <f t="shared" si="10"/>
        <v/>
      </c>
      <c r="I73" s="165" t="str">
        <f t="shared" si="10"/>
        <v/>
      </c>
      <c r="J73" s="165" t="str">
        <f t="shared" si="10"/>
        <v/>
      </c>
      <c r="K73" s="165" t="str">
        <f t="shared" si="10"/>
        <v/>
      </c>
      <c r="L73" s="165" t="str">
        <f t="shared" si="10"/>
        <v/>
      </c>
      <c r="M73" s="165" t="str">
        <f t="shared" si="10"/>
        <v/>
      </c>
      <c r="N73" s="165" t="str">
        <f t="shared" si="10"/>
        <v/>
      </c>
      <c r="O73" s="165" t="str">
        <f t="shared" si="10"/>
        <v/>
      </c>
      <c r="P73" s="165" t="str">
        <f t="shared" si="10"/>
        <v/>
      </c>
      <c r="Q73" s="165" t="str">
        <f t="shared" si="10"/>
        <v/>
      </c>
      <c r="R73" s="162" t="str">
        <f t="shared" si="11"/>
        <v/>
      </c>
    </row>
    <row r="74" spans="2:18" hidden="1" x14ac:dyDescent="0.15">
      <c r="B74" s="93">
        <v>9</v>
      </c>
      <c r="C74" s="94" t="s">
        <v>48</v>
      </c>
      <c r="D74" s="2" t="s">
        <v>49</v>
      </c>
      <c r="E74" s="164" t="s">
        <v>50</v>
      </c>
      <c r="F74" s="165" t="str">
        <f t="shared" si="10"/>
        <v/>
      </c>
      <c r="G74" s="165" t="str">
        <f t="shared" si="10"/>
        <v/>
      </c>
      <c r="H74" s="165" t="str">
        <f t="shared" si="10"/>
        <v/>
      </c>
      <c r="I74" s="165" t="str">
        <f t="shared" si="10"/>
        <v/>
      </c>
      <c r="J74" s="165" t="str">
        <f t="shared" si="10"/>
        <v/>
      </c>
      <c r="K74" s="165" t="str">
        <f t="shared" si="10"/>
        <v/>
      </c>
      <c r="L74" s="165" t="str">
        <f t="shared" si="10"/>
        <v/>
      </c>
      <c r="M74" s="165" t="str">
        <f t="shared" si="10"/>
        <v/>
      </c>
      <c r="N74" s="165" t="str">
        <f t="shared" si="10"/>
        <v/>
      </c>
      <c r="O74" s="165" t="str">
        <f t="shared" si="10"/>
        <v/>
      </c>
      <c r="P74" s="165" t="str">
        <f t="shared" si="10"/>
        <v/>
      </c>
      <c r="Q74" s="165" t="str">
        <f t="shared" si="10"/>
        <v/>
      </c>
      <c r="R74" s="162" t="str">
        <f t="shared" si="11"/>
        <v/>
      </c>
    </row>
    <row r="75" spans="2:18" hidden="1" x14ac:dyDescent="0.15">
      <c r="B75" s="93">
        <v>10</v>
      </c>
      <c r="C75" s="94" t="s">
        <v>52</v>
      </c>
      <c r="D75" s="2" t="s">
        <v>38</v>
      </c>
      <c r="E75" s="164" t="s">
        <v>39</v>
      </c>
      <c r="F75" s="165" t="str">
        <f t="shared" si="10"/>
        <v/>
      </c>
      <c r="G75" s="165" t="str">
        <f t="shared" si="10"/>
        <v/>
      </c>
      <c r="H75" s="165" t="str">
        <f t="shared" si="10"/>
        <v/>
      </c>
      <c r="I75" s="165" t="str">
        <f t="shared" si="10"/>
        <v/>
      </c>
      <c r="J75" s="165" t="str">
        <f t="shared" si="10"/>
        <v/>
      </c>
      <c r="K75" s="165" t="str">
        <f t="shared" si="10"/>
        <v/>
      </c>
      <c r="L75" s="165" t="str">
        <f t="shared" si="10"/>
        <v/>
      </c>
      <c r="M75" s="165" t="str">
        <f t="shared" si="10"/>
        <v/>
      </c>
      <c r="N75" s="165" t="str">
        <f t="shared" si="10"/>
        <v/>
      </c>
      <c r="O75" s="165" t="str">
        <f t="shared" si="10"/>
        <v/>
      </c>
      <c r="P75" s="165" t="str">
        <f t="shared" si="10"/>
        <v/>
      </c>
      <c r="Q75" s="165" t="str">
        <f t="shared" si="10"/>
        <v/>
      </c>
      <c r="R75" s="162" t="str">
        <f t="shared" si="11"/>
        <v/>
      </c>
    </row>
    <row r="76" spans="2:18" hidden="1" x14ac:dyDescent="0.15">
      <c r="B76" s="93">
        <v>11</v>
      </c>
      <c r="C76" s="94" t="s">
        <v>53</v>
      </c>
      <c r="D76" s="2" t="s">
        <v>54</v>
      </c>
      <c r="E76" s="164" t="s">
        <v>55</v>
      </c>
      <c r="F76" s="165" t="str">
        <f t="shared" si="10"/>
        <v/>
      </c>
      <c r="G76" s="165" t="str">
        <f t="shared" si="10"/>
        <v/>
      </c>
      <c r="H76" s="165" t="str">
        <f t="shared" si="10"/>
        <v/>
      </c>
      <c r="I76" s="165" t="str">
        <f t="shared" si="10"/>
        <v/>
      </c>
      <c r="J76" s="165" t="str">
        <f t="shared" si="10"/>
        <v/>
      </c>
      <c r="K76" s="165" t="str">
        <f t="shared" si="10"/>
        <v/>
      </c>
      <c r="L76" s="165" t="str">
        <f t="shared" si="10"/>
        <v/>
      </c>
      <c r="M76" s="165" t="str">
        <f t="shared" si="10"/>
        <v/>
      </c>
      <c r="N76" s="165" t="str">
        <f t="shared" si="10"/>
        <v/>
      </c>
      <c r="O76" s="165" t="str">
        <f t="shared" si="10"/>
        <v/>
      </c>
      <c r="P76" s="165" t="str">
        <f t="shared" si="10"/>
        <v/>
      </c>
      <c r="Q76" s="165" t="str">
        <f t="shared" si="10"/>
        <v/>
      </c>
      <c r="R76" s="162" t="str">
        <f t="shared" si="11"/>
        <v/>
      </c>
    </row>
    <row r="77" spans="2:18" hidden="1" x14ac:dyDescent="0.15">
      <c r="B77" s="93">
        <v>12</v>
      </c>
      <c r="C77" s="94" t="s">
        <v>57</v>
      </c>
      <c r="D77" s="2" t="s">
        <v>58</v>
      </c>
      <c r="E77" s="164" t="s">
        <v>59</v>
      </c>
      <c r="F77" s="165" t="str">
        <f t="shared" si="10"/>
        <v/>
      </c>
      <c r="G77" s="165" t="str">
        <f t="shared" si="10"/>
        <v/>
      </c>
      <c r="H77" s="165" t="str">
        <f t="shared" si="10"/>
        <v/>
      </c>
      <c r="I77" s="165" t="str">
        <f t="shared" si="10"/>
        <v/>
      </c>
      <c r="J77" s="165" t="str">
        <f t="shared" si="10"/>
        <v/>
      </c>
      <c r="K77" s="165" t="str">
        <f t="shared" si="10"/>
        <v/>
      </c>
      <c r="L77" s="165" t="str">
        <f t="shared" si="10"/>
        <v/>
      </c>
      <c r="M77" s="165" t="str">
        <f t="shared" si="10"/>
        <v/>
      </c>
      <c r="N77" s="165" t="str">
        <f t="shared" si="10"/>
        <v/>
      </c>
      <c r="O77" s="165" t="str">
        <f t="shared" si="10"/>
        <v/>
      </c>
      <c r="P77" s="165" t="str">
        <f t="shared" si="10"/>
        <v/>
      </c>
      <c r="Q77" s="165" t="str">
        <f t="shared" si="10"/>
        <v/>
      </c>
      <c r="R77" s="162" t="str">
        <f t="shared" si="11"/>
        <v/>
      </c>
    </row>
    <row r="78" spans="2:18" hidden="1" x14ac:dyDescent="0.15">
      <c r="B78" s="93">
        <v>13</v>
      </c>
      <c r="C78" s="94" t="s">
        <v>61</v>
      </c>
      <c r="D78" s="2" t="s">
        <v>62</v>
      </c>
      <c r="E78" s="164" t="s">
        <v>63</v>
      </c>
      <c r="F78" s="165" t="str">
        <f t="shared" si="10"/>
        <v/>
      </c>
      <c r="G78" s="165" t="str">
        <f t="shared" si="10"/>
        <v/>
      </c>
      <c r="H78" s="165" t="str">
        <f t="shared" si="10"/>
        <v/>
      </c>
      <c r="I78" s="165" t="str">
        <f t="shared" si="10"/>
        <v/>
      </c>
      <c r="J78" s="165" t="str">
        <f t="shared" si="10"/>
        <v/>
      </c>
      <c r="K78" s="165" t="str">
        <f t="shared" si="10"/>
        <v/>
      </c>
      <c r="L78" s="165" t="str">
        <f t="shared" si="10"/>
        <v/>
      </c>
      <c r="M78" s="165" t="str">
        <f t="shared" si="10"/>
        <v/>
      </c>
      <c r="N78" s="165" t="str">
        <f t="shared" si="10"/>
        <v/>
      </c>
      <c r="O78" s="165" t="str">
        <f t="shared" si="10"/>
        <v/>
      </c>
      <c r="P78" s="165" t="str">
        <f t="shared" si="10"/>
        <v/>
      </c>
      <c r="Q78" s="165" t="str">
        <f t="shared" si="10"/>
        <v/>
      </c>
      <c r="R78" s="162" t="str">
        <f t="shared" si="11"/>
        <v/>
      </c>
    </row>
    <row r="79" spans="2:18" hidden="1" x14ac:dyDescent="0.15">
      <c r="B79" s="93">
        <v>14</v>
      </c>
      <c r="C79" s="94" t="s">
        <v>65</v>
      </c>
      <c r="D79" s="2" t="s">
        <v>66</v>
      </c>
      <c r="E79" s="164" t="s">
        <v>67</v>
      </c>
      <c r="F79" s="165" t="str">
        <f t="shared" si="10"/>
        <v/>
      </c>
      <c r="G79" s="165" t="str">
        <f t="shared" si="10"/>
        <v/>
      </c>
      <c r="H79" s="165" t="str">
        <f t="shared" si="10"/>
        <v/>
      </c>
      <c r="I79" s="165" t="str">
        <f t="shared" si="10"/>
        <v/>
      </c>
      <c r="J79" s="165" t="str">
        <f t="shared" si="10"/>
        <v/>
      </c>
      <c r="K79" s="165" t="str">
        <f t="shared" si="10"/>
        <v/>
      </c>
      <c r="L79" s="165" t="str">
        <f t="shared" si="10"/>
        <v/>
      </c>
      <c r="M79" s="165" t="str">
        <f t="shared" si="10"/>
        <v/>
      </c>
      <c r="N79" s="165" t="str">
        <f t="shared" si="10"/>
        <v/>
      </c>
      <c r="O79" s="165" t="str">
        <f t="shared" si="10"/>
        <v/>
      </c>
      <c r="P79" s="165" t="str">
        <f t="shared" si="10"/>
        <v/>
      </c>
      <c r="Q79" s="165" t="str">
        <f t="shared" si="10"/>
        <v/>
      </c>
      <c r="R79" s="162" t="str">
        <f t="shared" si="11"/>
        <v/>
      </c>
    </row>
    <row r="80" spans="2:18" hidden="1" x14ac:dyDescent="0.15">
      <c r="B80" s="93">
        <v>15</v>
      </c>
      <c r="C80" s="94" t="s">
        <v>69</v>
      </c>
      <c r="D80" s="2" t="s">
        <v>70</v>
      </c>
      <c r="E80" s="164" t="s">
        <v>71</v>
      </c>
      <c r="F80" s="165" t="str">
        <f t="shared" si="10"/>
        <v/>
      </c>
      <c r="G80" s="165" t="str">
        <f t="shared" si="10"/>
        <v/>
      </c>
      <c r="H80" s="165" t="str">
        <f t="shared" si="10"/>
        <v/>
      </c>
      <c r="I80" s="165" t="str">
        <f t="shared" si="10"/>
        <v/>
      </c>
      <c r="J80" s="165" t="str">
        <f t="shared" si="10"/>
        <v/>
      </c>
      <c r="K80" s="165" t="str">
        <f t="shared" si="10"/>
        <v/>
      </c>
      <c r="L80" s="165" t="str">
        <f t="shared" si="10"/>
        <v/>
      </c>
      <c r="M80" s="165" t="str">
        <f t="shared" si="10"/>
        <v/>
      </c>
      <c r="N80" s="165" t="str">
        <f t="shared" si="10"/>
        <v/>
      </c>
      <c r="O80" s="165" t="str">
        <f t="shared" si="10"/>
        <v/>
      </c>
      <c r="P80" s="165" t="str">
        <f t="shared" si="10"/>
        <v/>
      </c>
      <c r="Q80" s="165" t="str">
        <f t="shared" si="10"/>
        <v/>
      </c>
      <c r="R80" s="162" t="str">
        <f t="shared" si="11"/>
        <v/>
      </c>
    </row>
    <row r="81" spans="2:18" ht="27" hidden="1" x14ac:dyDescent="0.15">
      <c r="B81" s="93">
        <v>16</v>
      </c>
      <c r="C81" s="94" t="s">
        <v>73</v>
      </c>
      <c r="D81" s="2" t="s">
        <v>49</v>
      </c>
      <c r="E81" s="164" t="s">
        <v>74</v>
      </c>
      <c r="F81" s="165" t="str">
        <f t="shared" si="10"/>
        <v/>
      </c>
      <c r="G81" s="165" t="str">
        <f t="shared" si="10"/>
        <v/>
      </c>
      <c r="H81" s="165" t="str">
        <f t="shared" si="10"/>
        <v/>
      </c>
      <c r="I81" s="165" t="str">
        <f t="shared" si="10"/>
        <v/>
      </c>
      <c r="J81" s="165" t="str">
        <f t="shared" si="10"/>
        <v/>
      </c>
      <c r="K81" s="165" t="str">
        <f t="shared" si="10"/>
        <v/>
      </c>
      <c r="L81" s="165" t="str">
        <f t="shared" si="10"/>
        <v/>
      </c>
      <c r="M81" s="165" t="str">
        <f t="shared" si="10"/>
        <v/>
      </c>
      <c r="N81" s="165" t="str">
        <f t="shared" si="10"/>
        <v/>
      </c>
      <c r="O81" s="165" t="str">
        <f t="shared" si="10"/>
        <v/>
      </c>
      <c r="P81" s="165" t="str">
        <f t="shared" si="10"/>
        <v/>
      </c>
      <c r="Q81" s="165" t="str">
        <f t="shared" si="10"/>
        <v/>
      </c>
      <c r="R81" s="162" t="str">
        <f t="shared" si="11"/>
        <v/>
      </c>
    </row>
    <row r="82" spans="2:18" hidden="1" x14ac:dyDescent="0.15">
      <c r="B82" s="93">
        <v>17</v>
      </c>
      <c r="C82" s="94" t="s">
        <v>75</v>
      </c>
      <c r="D82" s="2" t="s">
        <v>76</v>
      </c>
      <c r="E82" s="164" t="s">
        <v>39</v>
      </c>
      <c r="F82" s="165" t="str">
        <f t="shared" ref="F82:Q97" si="12">IF(F23="","",IF(F23=$V23,$AC23,F23))</f>
        <v/>
      </c>
      <c r="G82" s="165" t="str">
        <f t="shared" si="12"/>
        <v/>
      </c>
      <c r="H82" s="165" t="str">
        <f t="shared" si="12"/>
        <v/>
      </c>
      <c r="I82" s="165" t="str">
        <f t="shared" si="12"/>
        <v/>
      </c>
      <c r="J82" s="165" t="str">
        <f t="shared" si="12"/>
        <v/>
      </c>
      <c r="K82" s="165" t="str">
        <f t="shared" si="12"/>
        <v/>
      </c>
      <c r="L82" s="165" t="str">
        <f t="shared" si="12"/>
        <v/>
      </c>
      <c r="M82" s="165" t="str">
        <f t="shared" si="12"/>
        <v/>
      </c>
      <c r="N82" s="165" t="str">
        <f t="shared" si="12"/>
        <v/>
      </c>
      <c r="O82" s="165" t="str">
        <f t="shared" si="12"/>
        <v/>
      </c>
      <c r="P82" s="165" t="str">
        <f t="shared" si="12"/>
        <v/>
      </c>
      <c r="Q82" s="165" t="str">
        <f t="shared" si="12"/>
        <v/>
      </c>
      <c r="R82" s="162" t="str">
        <f t="shared" si="11"/>
        <v/>
      </c>
    </row>
    <row r="83" spans="2:18" hidden="1" x14ac:dyDescent="0.15">
      <c r="B83" s="93">
        <v>18</v>
      </c>
      <c r="C83" s="94" t="s">
        <v>77</v>
      </c>
      <c r="D83" s="2" t="s">
        <v>38</v>
      </c>
      <c r="E83" s="164" t="s">
        <v>39</v>
      </c>
      <c r="F83" s="165" t="str">
        <f t="shared" si="12"/>
        <v/>
      </c>
      <c r="G83" s="165" t="str">
        <f t="shared" si="12"/>
        <v/>
      </c>
      <c r="H83" s="165" t="str">
        <f t="shared" si="12"/>
        <v/>
      </c>
      <c r="I83" s="165" t="str">
        <f t="shared" si="12"/>
        <v/>
      </c>
      <c r="J83" s="165" t="str">
        <f t="shared" si="12"/>
        <v/>
      </c>
      <c r="K83" s="165" t="str">
        <f t="shared" si="12"/>
        <v/>
      </c>
      <c r="L83" s="165" t="str">
        <f t="shared" si="12"/>
        <v/>
      </c>
      <c r="M83" s="165" t="str">
        <f t="shared" si="12"/>
        <v/>
      </c>
      <c r="N83" s="165" t="str">
        <f t="shared" si="12"/>
        <v/>
      </c>
      <c r="O83" s="165" t="str">
        <f t="shared" si="12"/>
        <v/>
      </c>
      <c r="P83" s="165" t="str">
        <f t="shared" si="12"/>
        <v/>
      </c>
      <c r="Q83" s="165" t="str">
        <f t="shared" si="12"/>
        <v/>
      </c>
      <c r="R83" s="162" t="str">
        <f t="shared" si="11"/>
        <v/>
      </c>
    </row>
    <row r="84" spans="2:18" hidden="1" x14ac:dyDescent="0.15">
      <c r="B84" s="93">
        <v>19</v>
      </c>
      <c r="C84" s="94" t="s">
        <v>78</v>
      </c>
      <c r="D84" s="2" t="s">
        <v>38</v>
      </c>
      <c r="E84" s="164" t="s">
        <v>39</v>
      </c>
      <c r="F84" s="165" t="str">
        <f t="shared" si="12"/>
        <v/>
      </c>
      <c r="G84" s="165" t="str">
        <f t="shared" si="12"/>
        <v/>
      </c>
      <c r="H84" s="165" t="str">
        <f t="shared" si="12"/>
        <v/>
      </c>
      <c r="I84" s="165" t="str">
        <f t="shared" si="12"/>
        <v/>
      </c>
      <c r="J84" s="165" t="str">
        <f t="shared" si="12"/>
        <v/>
      </c>
      <c r="K84" s="165" t="str">
        <f t="shared" si="12"/>
        <v/>
      </c>
      <c r="L84" s="165" t="str">
        <f t="shared" si="12"/>
        <v/>
      </c>
      <c r="M84" s="165" t="str">
        <f t="shared" si="12"/>
        <v/>
      </c>
      <c r="N84" s="165" t="str">
        <f t="shared" si="12"/>
        <v/>
      </c>
      <c r="O84" s="165" t="str">
        <f t="shared" si="12"/>
        <v/>
      </c>
      <c r="P84" s="165" t="str">
        <f t="shared" si="12"/>
        <v/>
      </c>
      <c r="Q84" s="165" t="str">
        <f t="shared" si="12"/>
        <v/>
      </c>
      <c r="R84" s="162" t="str">
        <f t="shared" si="11"/>
        <v/>
      </c>
    </row>
    <row r="85" spans="2:18" hidden="1" x14ac:dyDescent="0.15">
      <c r="B85" s="93">
        <v>20</v>
      </c>
      <c r="C85" s="94" t="s">
        <v>79</v>
      </c>
      <c r="D85" s="2" t="s">
        <v>38</v>
      </c>
      <c r="E85" s="164" t="s">
        <v>39</v>
      </c>
      <c r="F85" s="165" t="str">
        <f t="shared" si="12"/>
        <v/>
      </c>
      <c r="G85" s="165" t="str">
        <f t="shared" si="12"/>
        <v/>
      </c>
      <c r="H85" s="165" t="str">
        <f t="shared" si="12"/>
        <v/>
      </c>
      <c r="I85" s="165" t="str">
        <f t="shared" si="12"/>
        <v/>
      </c>
      <c r="J85" s="165" t="str">
        <f t="shared" si="12"/>
        <v/>
      </c>
      <c r="K85" s="165" t="str">
        <f t="shared" si="12"/>
        <v/>
      </c>
      <c r="L85" s="165" t="str">
        <f t="shared" si="12"/>
        <v/>
      </c>
      <c r="M85" s="165" t="str">
        <f t="shared" si="12"/>
        <v/>
      </c>
      <c r="N85" s="165" t="str">
        <f t="shared" si="12"/>
        <v/>
      </c>
      <c r="O85" s="165" t="str">
        <f t="shared" si="12"/>
        <v/>
      </c>
      <c r="P85" s="165" t="str">
        <f t="shared" si="12"/>
        <v/>
      </c>
      <c r="Q85" s="165" t="str">
        <f t="shared" si="12"/>
        <v/>
      </c>
      <c r="R85" s="162" t="str">
        <f t="shared" si="11"/>
        <v/>
      </c>
    </row>
    <row r="86" spans="2:18" hidden="1" x14ac:dyDescent="0.15">
      <c r="B86" s="93">
        <v>21</v>
      </c>
      <c r="C86" s="94" t="s">
        <v>80</v>
      </c>
      <c r="D86" s="2" t="s">
        <v>81</v>
      </c>
      <c r="E86" s="164" t="s">
        <v>82</v>
      </c>
      <c r="F86" s="165" t="str">
        <f t="shared" si="12"/>
        <v/>
      </c>
      <c r="G86" s="165" t="str">
        <f t="shared" si="12"/>
        <v/>
      </c>
      <c r="H86" s="165" t="str">
        <f t="shared" si="12"/>
        <v/>
      </c>
      <c r="I86" s="165" t="str">
        <f t="shared" si="12"/>
        <v/>
      </c>
      <c r="J86" s="165" t="str">
        <f t="shared" si="12"/>
        <v/>
      </c>
      <c r="K86" s="165" t="str">
        <f t="shared" si="12"/>
        <v/>
      </c>
      <c r="L86" s="165" t="str">
        <f t="shared" si="12"/>
        <v/>
      </c>
      <c r="M86" s="165" t="str">
        <f t="shared" si="12"/>
        <v/>
      </c>
      <c r="N86" s="165" t="str">
        <f t="shared" si="12"/>
        <v/>
      </c>
      <c r="O86" s="165" t="str">
        <f t="shared" si="12"/>
        <v/>
      </c>
      <c r="P86" s="165" t="str">
        <f t="shared" si="12"/>
        <v/>
      </c>
      <c r="Q86" s="165" t="str">
        <f t="shared" si="12"/>
        <v/>
      </c>
      <c r="R86" s="162" t="str">
        <f t="shared" si="11"/>
        <v/>
      </c>
    </row>
    <row r="87" spans="2:18" hidden="1" x14ac:dyDescent="0.15">
      <c r="B87" s="93">
        <v>22</v>
      </c>
      <c r="C87" s="94" t="s">
        <v>84</v>
      </c>
      <c r="D87" s="2" t="s">
        <v>76</v>
      </c>
      <c r="E87" s="164" t="s">
        <v>74</v>
      </c>
      <c r="F87" s="165" t="str">
        <f t="shared" si="12"/>
        <v/>
      </c>
      <c r="G87" s="165" t="str">
        <f t="shared" si="12"/>
        <v/>
      </c>
      <c r="H87" s="165" t="str">
        <f t="shared" si="12"/>
        <v/>
      </c>
      <c r="I87" s="165" t="str">
        <f t="shared" si="12"/>
        <v/>
      </c>
      <c r="J87" s="165" t="str">
        <f t="shared" si="12"/>
        <v/>
      </c>
      <c r="K87" s="165" t="str">
        <f t="shared" si="12"/>
        <v/>
      </c>
      <c r="L87" s="165" t="str">
        <f t="shared" si="12"/>
        <v/>
      </c>
      <c r="M87" s="165" t="str">
        <f t="shared" si="12"/>
        <v/>
      </c>
      <c r="N87" s="165" t="str">
        <f t="shared" si="12"/>
        <v/>
      </c>
      <c r="O87" s="165" t="str">
        <f t="shared" si="12"/>
        <v/>
      </c>
      <c r="P87" s="165" t="str">
        <f t="shared" si="12"/>
        <v/>
      </c>
      <c r="Q87" s="165" t="str">
        <f t="shared" si="12"/>
        <v/>
      </c>
      <c r="R87" s="162" t="str">
        <f t="shared" si="11"/>
        <v/>
      </c>
    </row>
    <row r="88" spans="2:18" hidden="1" x14ac:dyDescent="0.15">
      <c r="B88" s="93">
        <v>23</v>
      </c>
      <c r="C88" s="94" t="s">
        <v>85</v>
      </c>
      <c r="D88" s="2" t="s">
        <v>86</v>
      </c>
      <c r="E88" s="164" t="s">
        <v>39</v>
      </c>
      <c r="F88" s="165" t="str">
        <f t="shared" si="12"/>
        <v/>
      </c>
      <c r="G88" s="165" t="str">
        <f t="shared" si="12"/>
        <v/>
      </c>
      <c r="H88" s="165" t="str">
        <f t="shared" si="12"/>
        <v/>
      </c>
      <c r="I88" s="165" t="str">
        <f t="shared" si="12"/>
        <v/>
      </c>
      <c r="J88" s="165" t="str">
        <f t="shared" si="12"/>
        <v/>
      </c>
      <c r="K88" s="165" t="str">
        <f t="shared" si="12"/>
        <v/>
      </c>
      <c r="L88" s="165" t="str">
        <f t="shared" si="12"/>
        <v/>
      </c>
      <c r="M88" s="165" t="str">
        <f t="shared" si="12"/>
        <v/>
      </c>
      <c r="N88" s="165" t="str">
        <f t="shared" si="12"/>
        <v/>
      </c>
      <c r="O88" s="165" t="str">
        <f t="shared" si="12"/>
        <v/>
      </c>
      <c r="P88" s="165" t="str">
        <f t="shared" si="12"/>
        <v/>
      </c>
      <c r="Q88" s="165" t="str">
        <f t="shared" si="12"/>
        <v/>
      </c>
      <c r="R88" s="162" t="str">
        <f t="shared" si="11"/>
        <v/>
      </c>
    </row>
    <row r="89" spans="2:18" hidden="1" x14ac:dyDescent="0.15">
      <c r="B89" s="93">
        <v>24</v>
      </c>
      <c r="C89" s="94" t="s">
        <v>87</v>
      </c>
      <c r="D89" s="2" t="s">
        <v>49</v>
      </c>
      <c r="E89" s="164" t="s">
        <v>50</v>
      </c>
      <c r="F89" s="165" t="str">
        <f t="shared" si="12"/>
        <v/>
      </c>
      <c r="G89" s="165" t="str">
        <f t="shared" si="12"/>
        <v/>
      </c>
      <c r="H89" s="165" t="str">
        <f t="shared" si="12"/>
        <v/>
      </c>
      <c r="I89" s="165" t="str">
        <f t="shared" si="12"/>
        <v/>
      </c>
      <c r="J89" s="165" t="str">
        <f t="shared" si="12"/>
        <v/>
      </c>
      <c r="K89" s="165" t="str">
        <f t="shared" si="12"/>
        <v/>
      </c>
      <c r="L89" s="165" t="str">
        <f t="shared" si="12"/>
        <v/>
      </c>
      <c r="M89" s="165" t="str">
        <f t="shared" si="12"/>
        <v/>
      </c>
      <c r="N89" s="165" t="str">
        <f t="shared" si="12"/>
        <v/>
      </c>
      <c r="O89" s="165" t="str">
        <f t="shared" si="12"/>
        <v/>
      </c>
      <c r="P89" s="165" t="str">
        <f t="shared" si="12"/>
        <v/>
      </c>
      <c r="Q89" s="165" t="str">
        <f t="shared" si="12"/>
        <v/>
      </c>
      <c r="R89" s="162" t="str">
        <f t="shared" si="11"/>
        <v/>
      </c>
    </row>
    <row r="90" spans="2:18" hidden="1" x14ac:dyDescent="0.15">
      <c r="B90" s="93">
        <v>25</v>
      </c>
      <c r="C90" s="94" t="s">
        <v>91</v>
      </c>
      <c r="D90" s="2" t="s">
        <v>92</v>
      </c>
      <c r="E90" s="164" t="s">
        <v>39</v>
      </c>
      <c r="F90" s="165" t="str">
        <f t="shared" si="12"/>
        <v/>
      </c>
      <c r="G90" s="165" t="str">
        <f t="shared" si="12"/>
        <v/>
      </c>
      <c r="H90" s="165" t="str">
        <f t="shared" si="12"/>
        <v/>
      </c>
      <c r="I90" s="165" t="str">
        <f t="shared" si="12"/>
        <v/>
      </c>
      <c r="J90" s="165" t="str">
        <f t="shared" si="12"/>
        <v/>
      </c>
      <c r="K90" s="165" t="str">
        <f t="shared" si="12"/>
        <v/>
      </c>
      <c r="L90" s="165" t="str">
        <f t="shared" si="12"/>
        <v/>
      </c>
      <c r="M90" s="165" t="str">
        <f t="shared" si="12"/>
        <v/>
      </c>
      <c r="N90" s="165" t="str">
        <f t="shared" si="12"/>
        <v/>
      </c>
      <c r="O90" s="165" t="str">
        <f t="shared" si="12"/>
        <v/>
      </c>
      <c r="P90" s="165" t="str">
        <f t="shared" si="12"/>
        <v/>
      </c>
      <c r="Q90" s="165" t="str">
        <f t="shared" si="12"/>
        <v/>
      </c>
      <c r="R90" s="162" t="str">
        <f t="shared" si="11"/>
        <v/>
      </c>
    </row>
    <row r="91" spans="2:18" hidden="1" x14ac:dyDescent="0.15">
      <c r="B91" s="93">
        <v>26</v>
      </c>
      <c r="C91" s="94" t="s">
        <v>93</v>
      </c>
      <c r="D91" s="2" t="s">
        <v>38</v>
      </c>
      <c r="E91" s="164" t="s">
        <v>39</v>
      </c>
      <c r="F91" s="165" t="str">
        <f t="shared" si="12"/>
        <v/>
      </c>
      <c r="G91" s="165" t="str">
        <f t="shared" si="12"/>
        <v/>
      </c>
      <c r="H91" s="165" t="str">
        <f t="shared" si="12"/>
        <v/>
      </c>
      <c r="I91" s="165" t="str">
        <f t="shared" si="12"/>
        <v/>
      </c>
      <c r="J91" s="165" t="str">
        <f t="shared" si="12"/>
        <v/>
      </c>
      <c r="K91" s="165" t="str">
        <f t="shared" si="12"/>
        <v/>
      </c>
      <c r="L91" s="165" t="str">
        <f t="shared" si="12"/>
        <v/>
      </c>
      <c r="M91" s="165" t="str">
        <f t="shared" si="12"/>
        <v/>
      </c>
      <c r="N91" s="165" t="str">
        <f t="shared" si="12"/>
        <v/>
      </c>
      <c r="O91" s="165" t="str">
        <f t="shared" si="12"/>
        <v/>
      </c>
      <c r="P91" s="165" t="str">
        <f t="shared" si="12"/>
        <v/>
      </c>
      <c r="Q91" s="165" t="str">
        <f t="shared" si="12"/>
        <v/>
      </c>
      <c r="R91" s="162" t="str">
        <f t="shared" si="11"/>
        <v/>
      </c>
    </row>
    <row r="92" spans="2:18" hidden="1" x14ac:dyDescent="0.15">
      <c r="B92" s="93">
        <v>27</v>
      </c>
      <c r="C92" s="94" t="s">
        <v>94</v>
      </c>
      <c r="D92" s="2" t="s">
        <v>92</v>
      </c>
      <c r="E92" s="164" t="s">
        <v>39</v>
      </c>
      <c r="F92" s="165" t="str">
        <f t="shared" si="12"/>
        <v/>
      </c>
      <c r="G92" s="165" t="str">
        <f t="shared" si="12"/>
        <v/>
      </c>
      <c r="H92" s="165" t="str">
        <f t="shared" si="12"/>
        <v/>
      </c>
      <c r="I92" s="165" t="str">
        <f t="shared" si="12"/>
        <v/>
      </c>
      <c r="J92" s="165" t="str">
        <f t="shared" si="12"/>
        <v/>
      </c>
      <c r="K92" s="165" t="str">
        <f t="shared" si="12"/>
        <v/>
      </c>
      <c r="L92" s="165" t="str">
        <f t="shared" si="12"/>
        <v/>
      </c>
      <c r="M92" s="165" t="str">
        <f t="shared" si="12"/>
        <v/>
      </c>
      <c r="N92" s="165" t="str">
        <f t="shared" si="12"/>
        <v/>
      </c>
      <c r="O92" s="165" t="str">
        <f t="shared" si="12"/>
        <v/>
      </c>
      <c r="P92" s="165" t="str">
        <f t="shared" si="12"/>
        <v/>
      </c>
      <c r="Q92" s="165" t="str">
        <f t="shared" si="12"/>
        <v/>
      </c>
      <c r="R92" s="162" t="str">
        <f t="shared" si="11"/>
        <v/>
      </c>
    </row>
    <row r="93" spans="2:18" hidden="1" x14ac:dyDescent="0.15">
      <c r="B93" s="93">
        <v>28</v>
      </c>
      <c r="C93" s="94" t="s">
        <v>95</v>
      </c>
      <c r="D93" s="2" t="s">
        <v>108</v>
      </c>
      <c r="E93" s="164" t="s">
        <v>55</v>
      </c>
      <c r="F93" s="165" t="str">
        <f t="shared" si="12"/>
        <v/>
      </c>
      <c r="G93" s="165" t="str">
        <f t="shared" si="12"/>
        <v/>
      </c>
      <c r="H93" s="165" t="str">
        <f t="shared" si="12"/>
        <v/>
      </c>
      <c r="I93" s="165" t="str">
        <f t="shared" si="12"/>
        <v/>
      </c>
      <c r="J93" s="165" t="str">
        <f t="shared" si="12"/>
        <v/>
      </c>
      <c r="K93" s="165" t="str">
        <f t="shared" si="12"/>
        <v/>
      </c>
      <c r="L93" s="165" t="str">
        <f t="shared" si="12"/>
        <v/>
      </c>
      <c r="M93" s="165" t="str">
        <f t="shared" si="12"/>
        <v/>
      </c>
      <c r="N93" s="165" t="str">
        <f t="shared" si="12"/>
        <v/>
      </c>
      <c r="O93" s="165" t="str">
        <f t="shared" si="12"/>
        <v/>
      </c>
      <c r="P93" s="165" t="str">
        <f t="shared" si="12"/>
        <v/>
      </c>
      <c r="Q93" s="165" t="str">
        <f t="shared" si="12"/>
        <v/>
      </c>
      <c r="R93" s="162" t="str">
        <f t="shared" si="11"/>
        <v/>
      </c>
    </row>
    <row r="94" spans="2:18" hidden="1" x14ac:dyDescent="0.15">
      <c r="B94" s="93">
        <v>29</v>
      </c>
      <c r="C94" s="94" t="s">
        <v>96</v>
      </c>
      <c r="D94" s="2" t="s">
        <v>97</v>
      </c>
      <c r="E94" s="164" t="s">
        <v>39</v>
      </c>
      <c r="F94" s="165" t="str">
        <f t="shared" si="12"/>
        <v/>
      </c>
      <c r="G94" s="165" t="str">
        <f t="shared" si="12"/>
        <v/>
      </c>
      <c r="H94" s="165" t="str">
        <f t="shared" si="12"/>
        <v/>
      </c>
      <c r="I94" s="165" t="str">
        <f t="shared" si="12"/>
        <v/>
      </c>
      <c r="J94" s="165" t="str">
        <f t="shared" si="12"/>
        <v/>
      </c>
      <c r="K94" s="165" t="str">
        <f t="shared" si="12"/>
        <v/>
      </c>
      <c r="L94" s="165" t="str">
        <f t="shared" si="12"/>
        <v/>
      </c>
      <c r="M94" s="165" t="str">
        <f t="shared" si="12"/>
        <v/>
      </c>
      <c r="N94" s="165" t="str">
        <f t="shared" si="12"/>
        <v/>
      </c>
      <c r="O94" s="165" t="str">
        <f t="shared" si="12"/>
        <v/>
      </c>
      <c r="P94" s="165" t="str">
        <f t="shared" si="12"/>
        <v/>
      </c>
      <c r="Q94" s="165" t="str">
        <f t="shared" si="12"/>
        <v/>
      </c>
      <c r="R94" s="162" t="str">
        <f t="shared" si="11"/>
        <v/>
      </c>
    </row>
    <row r="95" spans="2:18" hidden="1" x14ac:dyDescent="0.15">
      <c r="B95" s="93">
        <v>30</v>
      </c>
      <c r="C95" s="94" t="s">
        <v>98</v>
      </c>
      <c r="D95" s="2" t="s">
        <v>99</v>
      </c>
      <c r="E95" s="164" t="s">
        <v>39</v>
      </c>
      <c r="F95" s="165" t="str">
        <f t="shared" si="12"/>
        <v/>
      </c>
      <c r="G95" s="165" t="str">
        <f t="shared" si="12"/>
        <v/>
      </c>
      <c r="H95" s="165" t="str">
        <f t="shared" si="12"/>
        <v/>
      </c>
      <c r="I95" s="165" t="str">
        <f t="shared" si="12"/>
        <v/>
      </c>
      <c r="J95" s="165" t="str">
        <f t="shared" si="12"/>
        <v/>
      </c>
      <c r="K95" s="165" t="str">
        <f t="shared" si="12"/>
        <v/>
      </c>
      <c r="L95" s="165" t="str">
        <f t="shared" si="12"/>
        <v/>
      </c>
      <c r="M95" s="165" t="str">
        <f t="shared" si="12"/>
        <v/>
      </c>
      <c r="N95" s="165" t="str">
        <f t="shared" si="12"/>
        <v/>
      </c>
      <c r="O95" s="165" t="str">
        <f t="shared" si="12"/>
        <v/>
      </c>
      <c r="P95" s="165" t="str">
        <f t="shared" si="12"/>
        <v/>
      </c>
      <c r="Q95" s="165" t="str">
        <f t="shared" si="12"/>
        <v/>
      </c>
      <c r="R95" s="162" t="str">
        <f t="shared" si="11"/>
        <v/>
      </c>
    </row>
    <row r="96" spans="2:18" hidden="1" x14ac:dyDescent="0.15">
      <c r="B96" s="93">
        <v>31</v>
      </c>
      <c r="C96" s="94" t="s">
        <v>100</v>
      </c>
      <c r="D96" s="2" t="s">
        <v>101</v>
      </c>
      <c r="E96" s="164" t="s">
        <v>102</v>
      </c>
      <c r="F96" s="165" t="str">
        <f t="shared" si="12"/>
        <v/>
      </c>
      <c r="G96" s="165" t="str">
        <f t="shared" si="12"/>
        <v/>
      </c>
      <c r="H96" s="165" t="str">
        <f t="shared" si="12"/>
        <v/>
      </c>
      <c r="I96" s="165" t="str">
        <f t="shared" si="12"/>
        <v/>
      </c>
      <c r="J96" s="165" t="str">
        <f t="shared" si="12"/>
        <v/>
      </c>
      <c r="K96" s="165" t="str">
        <f t="shared" si="12"/>
        <v/>
      </c>
      <c r="L96" s="165" t="str">
        <f t="shared" si="12"/>
        <v/>
      </c>
      <c r="M96" s="165" t="str">
        <f t="shared" si="12"/>
        <v/>
      </c>
      <c r="N96" s="165" t="str">
        <f t="shared" si="12"/>
        <v/>
      </c>
      <c r="O96" s="165" t="str">
        <f t="shared" si="12"/>
        <v/>
      </c>
      <c r="P96" s="165" t="str">
        <f t="shared" si="12"/>
        <v/>
      </c>
      <c r="Q96" s="165" t="str">
        <f t="shared" si="12"/>
        <v/>
      </c>
      <c r="R96" s="162" t="str">
        <f t="shared" si="11"/>
        <v/>
      </c>
    </row>
    <row r="97" spans="2:18" hidden="1" x14ac:dyDescent="0.15">
      <c r="B97" s="93">
        <v>32</v>
      </c>
      <c r="C97" s="94" t="s">
        <v>104</v>
      </c>
      <c r="D97" s="2" t="s">
        <v>62</v>
      </c>
      <c r="E97" s="164" t="s">
        <v>105</v>
      </c>
      <c r="F97" s="165" t="str">
        <f t="shared" si="12"/>
        <v/>
      </c>
      <c r="G97" s="165" t="str">
        <f t="shared" si="12"/>
        <v/>
      </c>
      <c r="H97" s="165" t="str">
        <f t="shared" si="12"/>
        <v/>
      </c>
      <c r="I97" s="165" t="str">
        <f t="shared" si="12"/>
        <v/>
      </c>
      <c r="J97" s="165" t="str">
        <f t="shared" si="12"/>
        <v/>
      </c>
      <c r="K97" s="165" t="str">
        <f t="shared" si="12"/>
        <v/>
      </c>
      <c r="L97" s="165" t="str">
        <f t="shared" si="12"/>
        <v/>
      </c>
      <c r="M97" s="165" t="str">
        <f t="shared" si="12"/>
        <v/>
      </c>
      <c r="N97" s="165" t="str">
        <f t="shared" si="12"/>
        <v/>
      </c>
      <c r="O97" s="165" t="str">
        <f t="shared" si="12"/>
        <v/>
      </c>
      <c r="P97" s="165" t="str">
        <f t="shared" si="12"/>
        <v/>
      </c>
      <c r="Q97" s="165" t="str">
        <f t="shared" si="12"/>
        <v/>
      </c>
      <c r="R97" s="162" t="str">
        <f t="shared" si="11"/>
        <v/>
      </c>
    </row>
    <row r="98" spans="2:18" hidden="1" x14ac:dyDescent="0.15">
      <c r="B98" s="93">
        <v>33</v>
      </c>
      <c r="C98" s="94" t="s">
        <v>107</v>
      </c>
      <c r="D98" s="2" t="s">
        <v>108</v>
      </c>
      <c r="E98" s="164" t="s">
        <v>105</v>
      </c>
      <c r="F98" s="165" t="str">
        <f t="shared" ref="F98:Q113" si="13">IF(F39="","",IF(F39=$V39,$AC39,F39))</f>
        <v/>
      </c>
      <c r="G98" s="165" t="str">
        <f t="shared" si="13"/>
        <v/>
      </c>
      <c r="H98" s="165" t="str">
        <f t="shared" si="13"/>
        <v/>
      </c>
      <c r="I98" s="165" t="str">
        <f t="shared" si="13"/>
        <v/>
      </c>
      <c r="J98" s="165" t="str">
        <f t="shared" si="13"/>
        <v/>
      </c>
      <c r="K98" s="165" t="str">
        <f t="shared" si="13"/>
        <v/>
      </c>
      <c r="L98" s="165" t="str">
        <f t="shared" si="13"/>
        <v/>
      </c>
      <c r="M98" s="165" t="str">
        <f t="shared" si="13"/>
        <v/>
      </c>
      <c r="N98" s="165" t="str">
        <f t="shared" si="13"/>
        <v/>
      </c>
      <c r="O98" s="165" t="str">
        <f t="shared" si="13"/>
        <v/>
      </c>
      <c r="P98" s="165" t="str">
        <f t="shared" si="13"/>
        <v/>
      </c>
      <c r="Q98" s="165" t="str">
        <f t="shared" si="13"/>
        <v/>
      </c>
      <c r="R98" s="162" t="str">
        <f t="shared" si="11"/>
        <v/>
      </c>
    </row>
    <row r="99" spans="2:18" hidden="1" x14ac:dyDescent="0.15">
      <c r="B99" s="93">
        <v>34</v>
      </c>
      <c r="C99" s="94" t="s">
        <v>109</v>
      </c>
      <c r="D99" s="2" t="s">
        <v>110</v>
      </c>
      <c r="E99" s="164" t="s">
        <v>111</v>
      </c>
      <c r="F99" s="165" t="str">
        <f t="shared" si="13"/>
        <v/>
      </c>
      <c r="G99" s="165" t="str">
        <f t="shared" si="13"/>
        <v/>
      </c>
      <c r="H99" s="165" t="str">
        <f t="shared" si="13"/>
        <v/>
      </c>
      <c r="I99" s="165" t="str">
        <f t="shared" si="13"/>
        <v/>
      </c>
      <c r="J99" s="165" t="str">
        <f t="shared" si="13"/>
        <v/>
      </c>
      <c r="K99" s="165" t="str">
        <f t="shared" si="13"/>
        <v/>
      </c>
      <c r="L99" s="165" t="str">
        <f t="shared" si="13"/>
        <v/>
      </c>
      <c r="M99" s="165" t="str">
        <f t="shared" si="13"/>
        <v/>
      </c>
      <c r="N99" s="165" t="str">
        <f t="shared" si="13"/>
        <v/>
      </c>
      <c r="O99" s="165" t="str">
        <f t="shared" si="13"/>
        <v/>
      </c>
      <c r="P99" s="165" t="str">
        <f t="shared" si="13"/>
        <v/>
      </c>
      <c r="Q99" s="165" t="str">
        <f t="shared" si="13"/>
        <v/>
      </c>
      <c r="R99" s="162" t="str">
        <f t="shared" si="11"/>
        <v/>
      </c>
    </row>
    <row r="100" spans="2:18" hidden="1" x14ac:dyDescent="0.15">
      <c r="B100" s="93">
        <v>35</v>
      </c>
      <c r="C100" s="94" t="s">
        <v>113</v>
      </c>
      <c r="D100" s="2" t="s">
        <v>62</v>
      </c>
      <c r="E100" s="164" t="s">
        <v>105</v>
      </c>
      <c r="F100" s="165" t="str">
        <f t="shared" si="13"/>
        <v/>
      </c>
      <c r="G100" s="165" t="str">
        <f t="shared" si="13"/>
        <v/>
      </c>
      <c r="H100" s="165" t="str">
        <f t="shared" si="13"/>
        <v/>
      </c>
      <c r="I100" s="165" t="str">
        <f t="shared" si="13"/>
        <v/>
      </c>
      <c r="J100" s="165" t="str">
        <f t="shared" si="13"/>
        <v/>
      </c>
      <c r="K100" s="165" t="str">
        <f t="shared" si="13"/>
        <v/>
      </c>
      <c r="L100" s="165" t="str">
        <f t="shared" si="13"/>
        <v/>
      </c>
      <c r="M100" s="165" t="str">
        <f t="shared" si="13"/>
        <v/>
      </c>
      <c r="N100" s="165" t="str">
        <f t="shared" si="13"/>
        <v/>
      </c>
      <c r="O100" s="165" t="str">
        <f t="shared" si="13"/>
        <v/>
      </c>
      <c r="P100" s="165" t="str">
        <f t="shared" si="13"/>
        <v/>
      </c>
      <c r="Q100" s="165" t="str">
        <f t="shared" si="13"/>
        <v/>
      </c>
      <c r="R100" s="162" t="str">
        <f t="shared" si="11"/>
        <v/>
      </c>
    </row>
    <row r="101" spans="2:18" hidden="1" x14ac:dyDescent="0.15">
      <c r="B101" s="93">
        <v>36</v>
      </c>
      <c r="C101" s="94" t="s">
        <v>114</v>
      </c>
      <c r="D101" s="2" t="s">
        <v>115</v>
      </c>
      <c r="E101" s="164" t="s">
        <v>116</v>
      </c>
      <c r="F101" s="165" t="str">
        <f t="shared" si="13"/>
        <v/>
      </c>
      <c r="G101" s="165" t="str">
        <f t="shared" si="13"/>
        <v/>
      </c>
      <c r="H101" s="165" t="str">
        <f t="shared" si="13"/>
        <v/>
      </c>
      <c r="I101" s="165" t="str">
        <f t="shared" si="13"/>
        <v/>
      </c>
      <c r="J101" s="165" t="str">
        <f t="shared" si="13"/>
        <v/>
      </c>
      <c r="K101" s="165" t="str">
        <f t="shared" si="13"/>
        <v/>
      </c>
      <c r="L101" s="165" t="str">
        <f t="shared" si="13"/>
        <v/>
      </c>
      <c r="M101" s="165" t="str">
        <f t="shared" si="13"/>
        <v/>
      </c>
      <c r="N101" s="165" t="str">
        <f t="shared" si="13"/>
        <v/>
      </c>
      <c r="O101" s="165" t="str">
        <f t="shared" si="13"/>
        <v/>
      </c>
      <c r="P101" s="165" t="str">
        <f t="shared" si="13"/>
        <v/>
      </c>
      <c r="Q101" s="165" t="str">
        <f t="shared" si="13"/>
        <v/>
      </c>
      <c r="R101" s="162" t="str">
        <f t="shared" si="11"/>
        <v/>
      </c>
    </row>
    <row r="102" spans="2:18" hidden="1" x14ac:dyDescent="0.15">
      <c r="B102" s="93">
        <v>37</v>
      </c>
      <c r="C102" s="94" t="s">
        <v>117</v>
      </c>
      <c r="D102" s="2" t="s">
        <v>70</v>
      </c>
      <c r="E102" s="164" t="s">
        <v>71</v>
      </c>
      <c r="F102" s="165" t="str">
        <f t="shared" si="13"/>
        <v/>
      </c>
      <c r="G102" s="165" t="str">
        <f t="shared" si="13"/>
        <v/>
      </c>
      <c r="H102" s="165" t="str">
        <f t="shared" si="13"/>
        <v/>
      </c>
      <c r="I102" s="165" t="str">
        <f t="shared" si="13"/>
        <v/>
      </c>
      <c r="J102" s="165" t="str">
        <f t="shared" si="13"/>
        <v/>
      </c>
      <c r="K102" s="165" t="str">
        <f t="shared" si="13"/>
        <v/>
      </c>
      <c r="L102" s="165" t="str">
        <f t="shared" si="13"/>
        <v/>
      </c>
      <c r="M102" s="165" t="str">
        <f t="shared" si="13"/>
        <v/>
      </c>
      <c r="N102" s="165" t="str">
        <f t="shared" si="13"/>
        <v/>
      </c>
      <c r="O102" s="165" t="str">
        <f t="shared" si="13"/>
        <v/>
      </c>
      <c r="P102" s="165" t="str">
        <f t="shared" si="13"/>
        <v/>
      </c>
      <c r="Q102" s="165" t="str">
        <f t="shared" si="13"/>
        <v/>
      </c>
      <c r="R102" s="162" t="str">
        <f t="shared" si="11"/>
        <v/>
      </c>
    </row>
    <row r="103" spans="2:18" hidden="1" x14ac:dyDescent="0.15">
      <c r="B103" s="93">
        <v>38</v>
      </c>
      <c r="C103" s="94" t="s">
        <v>118</v>
      </c>
      <c r="D103" s="2" t="s">
        <v>115</v>
      </c>
      <c r="E103" s="164" t="s">
        <v>119</v>
      </c>
      <c r="F103" s="165">
        <f t="shared" si="13"/>
        <v>9.9</v>
      </c>
      <c r="G103" s="165">
        <f t="shared" si="13"/>
        <v>9.1</v>
      </c>
      <c r="H103" s="165">
        <f t="shared" si="13"/>
        <v>9.9</v>
      </c>
      <c r="I103" s="165">
        <f t="shared" si="13"/>
        <v>7.8</v>
      </c>
      <c r="J103" s="165">
        <f t="shared" si="13"/>
        <v>7.2</v>
      </c>
      <c r="K103" s="165">
        <f t="shared" si="13"/>
        <v>7.9</v>
      </c>
      <c r="L103" s="165">
        <f t="shared" si="13"/>
        <v>7</v>
      </c>
      <c r="M103" s="165">
        <f t="shared" si="13"/>
        <v>7.8</v>
      </c>
      <c r="N103" s="165">
        <f t="shared" si="13"/>
        <v>8.1999999999999993</v>
      </c>
      <c r="O103" s="165">
        <f t="shared" si="13"/>
        <v>9.6999999999999993</v>
      </c>
      <c r="P103" s="165">
        <f t="shared" si="13"/>
        <v>10.7</v>
      </c>
      <c r="Q103" s="165">
        <f t="shared" si="13"/>
        <v>11.4</v>
      </c>
      <c r="R103" s="162">
        <f t="shared" si="11"/>
        <v>8.8833333333333346</v>
      </c>
    </row>
    <row r="104" spans="2:18" hidden="1" x14ac:dyDescent="0.15">
      <c r="B104" s="93">
        <v>39</v>
      </c>
      <c r="C104" s="94" t="s">
        <v>121</v>
      </c>
      <c r="D104" s="2" t="s">
        <v>122</v>
      </c>
      <c r="E104" s="164" t="s">
        <v>123</v>
      </c>
      <c r="F104" s="165" t="str">
        <f t="shared" si="13"/>
        <v/>
      </c>
      <c r="G104" s="165" t="str">
        <f t="shared" si="13"/>
        <v/>
      </c>
      <c r="H104" s="165" t="str">
        <f t="shared" si="13"/>
        <v/>
      </c>
      <c r="I104" s="165" t="str">
        <f t="shared" si="13"/>
        <v/>
      </c>
      <c r="J104" s="165" t="str">
        <f t="shared" si="13"/>
        <v/>
      </c>
      <c r="K104" s="165" t="str">
        <f t="shared" si="13"/>
        <v/>
      </c>
      <c r="L104" s="165" t="str">
        <f t="shared" si="13"/>
        <v/>
      </c>
      <c r="M104" s="165" t="str">
        <f t="shared" si="13"/>
        <v/>
      </c>
      <c r="N104" s="165" t="str">
        <f t="shared" si="13"/>
        <v/>
      </c>
      <c r="O104" s="165" t="str">
        <f t="shared" si="13"/>
        <v/>
      </c>
      <c r="P104" s="165" t="str">
        <f t="shared" si="13"/>
        <v/>
      </c>
      <c r="Q104" s="165" t="str">
        <f t="shared" si="13"/>
        <v/>
      </c>
      <c r="R104" s="162" t="str">
        <f t="shared" si="11"/>
        <v/>
      </c>
    </row>
    <row r="105" spans="2:18" hidden="1" x14ac:dyDescent="0.15">
      <c r="B105" s="93">
        <v>40</v>
      </c>
      <c r="C105" s="94" t="s">
        <v>125</v>
      </c>
      <c r="D105" s="2" t="s">
        <v>126</v>
      </c>
      <c r="E105" s="164" t="s">
        <v>127</v>
      </c>
      <c r="F105" s="165" t="str">
        <f t="shared" si="13"/>
        <v/>
      </c>
      <c r="G105" s="165" t="str">
        <f t="shared" si="13"/>
        <v/>
      </c>
      <c r="H105" s="165" t="str">
        <f t="shared" si="13"/>
        <v/>
      </c>
      <c r="I105" s="165" t="str">
        <f t="shared" si="13"/>
        <v/>
      </c>
      <c r="J105" s="165" t="str">
        <f t="shared" si="13"/>
        <v/>
      </c>
      <c r="K105" s="165" t="str">
        <f t="shared" si="13"/>
        <v/>
      </c>
      <c r="L105" s="165" t="str">
        <f t="shared" si="13"/>
        <v/>
      </c>
      <c r="M105" s="165" t="str">
        <f t="shared" si="13"/>
        <v/>
      </c>
      <c r="N105" s="165" t="str">
        <f t="shared" si="13"/>
        <v/>
      </c>
      <c r="O105" s="165" t="str">
        <f t="shared" si="13"/>
        <v/>
      </c>
      <c r="P105" s="165" t="str">
        <f t="shared" si="13"/>
        <v/>
      </c>
      <c r="Q105" s="165" t="str">
        <f t="shared" si="13"/>
        <v/>
      </c>
      <c r="R105" s="162" t="str">
        <f t="shared" si="11"/>
        <v/>
      </c>
    </row>
    <row r="106" spans="2:18" hidden="1" x14ac:dyDescent="0.15">
      <c r="B106" s="93">
        <v>41</v>
      </c>
      <c r="C106" s="94" t="s">
        <v>128</v>
      </c>
      <c r="D106" s="2" t="s">
        <v>108</v>
      </c>
      <c r="E106" s="164" t="s">
        <v>55</v>
      </c>
      <c r="F106" s="165" t="str">
        <f t="shared" si="13"/>
        <v/>
      </c>
      <c r="G106" s="165" t="str">
        <f t="shared" si="13"/>
        <v/>
      </c>
      <c r="H106" s="165" t="str">
        <f t="shared" si="13"/>
        <v/>
      </c>
      <c r="I106" s="165" t="str">
        <f t="shared" si="13"/>
        <v/>
      </c>
      <c r="J106" s="165" t="str">
        <f t="shared" si="13"/>
        <v/>
      </c>
      <c r="K106" s="165" t="str">
        <f t="shared" si="13"/>
        <v/>
      </c>
      <c r="L106" s="165" t="str">
        <f t="shared" si="13"/>
        <v/>
      </c>
      <c r="M106" s="165" t="str">
        <f t="shared" si="13"/>
        <v/>
      </c>
      <c r="N106" s="165" t="str">
        <f t="shared" si="13"/>
        <v/>
      </c>
      <c r="O106" s="165" t="str">
        <f t="shared" si="13"/>
        <v/>
      </c>
      <c r="P106" s="165" t="str">
        <f t="shared" si="13"/>
        <v/>
      </c>
      <c r="Q106" s="165" t="str">
        <f t="shared" si="13"/>
        <v/>
      </c>
      <c r="R106" s="162" t="str">
        <f t="shared" si="11"/>
        <v/>
      </c>
    </row>
    <row r="107" spans="2:18" hidden="1" x14ac:dyDescent="0.15">
      <c r="B107" s="93">
        <v>42</v>
      </c>
      <c r="C107" s="94" t="s">
        <v>129</v>
      </c>
      <c r="D107" s="2" t="s">
        <v>130</v>
      </c>
      <c r="E107" s="164" t="s">
        <v>131</v>
      </c>
      <c r="F107" s="165" t="str">
        <f t="shared" si="13"/>
        <v/>
      </c>
      <c r="G107" s="165" t="str">
        <f t="shared" si="13"/>
        <v/>
      </c>
      <c r="H107" s="165" t="str">
        <f t="shared" si="13"/>
        <v/>
      </c>
      <c r="I107" s="165" t="str">
        <f t="shared" si="13"/>
        <v/>
      </c>
      <c r="J107" s="165" t="str">
        <f t="shared" si="13"/>
        <v/>
      </c>
      <c r="K107" s="165" t="str">
        <f t="shared" si="13"/>
        <v/>
      </c>
      <c r="L107" s="165" t="str">
        <f t="shared" si="13"/>
        <v/>
      </c>
      <c r="M107" s="165" t="str">
        <f t="shared" si="13"/>
        <v/>
      </c>
      <c r="N107" s="165" t="str">
        <f t="shared" si="13"/>
        <v/>
      </c>
      <c r="O107" s="165" t="str">
        <f t="shared" si="13"/>
        <v/>
      </c>
      <c r="P107" s="165" t="str">
        <f t="shared" si="13"/>
        <v/>
      </c>
      <c r="Q107" s="165" t="str">
        <f t="shared" si="13"/>
        <v/>
      </c>
      <c r="R107" s="162" t="str">
        <f t="shared" si="11"/>
        <v/>
      </c>
    </row>
    <row r="108" spans="2:18" hidden="1" x14ac:dyDescent="0.15">
      <c r="B108" s="93">
        <v>43</v>
      </c>
      <c r="C108" s="94" t="s">
        <v>133</v>
      </c>
      <c r="D108" s="2" t="s">
        <v>130</v>
      </c>
      <c r="E108" s="164" t="s">
        <v>131</v>
      </c>
      <c r="F108" s="165" t="str">
        <f t="shared" si="13"/>
        <v/>
      </c>
      <c r="G108" s="165" t="str">
        <f t="shared" si="13"/>
        <v/>
      </c>
      <c r="H108" s="165" t="str">
        <f t="shared" si="13"/>
        <v/>
      </c>
      <c r="I108" s="165" t="str">
        <f t="shared" si="13"/>
        <v/>
      </c>
      <c r="J108" s="165" t="str">
        <f t="shared" si="13"/>
        <v/>
      </c>
      <c r="K108" s="165" t="str">
        <f t="shared" si="13"/>
        <v/>
      </c>
      <c r="L108" s="165" t="str">
        <f t="shared" si="13"/>
        <v/>
      </c>
      <c r="M108" s="165" t="str">
        <f t="shared" si="13"/>
        <v/>
      </c>
      <c r="N108" s="165" t="str">
        <f t="shared" si="13"/>
        <v/>
      </c>
      <c r="O108" s="165" t="str">
        <f t="shared" si="13"/>
        <v/>
      </c>
      <c r="P108" s="165" t="str">
        <f t="shared" si="13"/>
        <v/>
      </c>
      <c r="Q108" s="165" t="str">
        <f t="shared" si="13"/>
        <v/>
      </c>
      <c r="R108" s="162" t="str">
        <f t="shared" si="11"/>
        <v/>
      </c>
    </row>
    <row r="109" spans="2:18" hidden="1" x14ac:dyDescent="0.15">
      <c r="B109" s="93">
        <v>44</v>
      </c>
      <c r="C109" s="94" t="s">
        <v>134</v>
      </c>
      <c r="D109" s="2" t="s">
        <v>76</v>
      </c>
      <c r="E109" s="164" t="s">
        <v>71</v>
      </c>
      <c r="F109" s="165" t="str">
        <f t="shared" si="13"/>
        <v/>
      </c>
      <c r="G109" s="165" t="str">
        <f t="shared" si="13"/>
        <v/>
      </c>
      <c r="H109" s="165" t="str">
        <f t="shared" si="13"/>
        <v/>
      </c>
      <c r="I109" s="165" t="str">
        <f t="shared" si="13"/>
        <v/>
      </c>
      <c r="J109" s="165" t="str">
        <f t="shared" si="13"/>
        <v/>
      </c>
      <c r="K109" s="165" t="str">
        <f t="shared" si="13"/>
        <v/>
      </c>
      <c r="L109" s="165" t="str">
        <f t="shared" si="13"/>
        <v/>
      </c>
      <c r="M109" s="165" t="str">
        <f t="shared" si="13"/>
        <v/>
      </c>
      <c r="N109" s="165" t="str">
        <f t="shared" si="13"/>
        <v/>
      </c>
      <c r="O109" s="165" t="str">
        <f t="shared" si="13"/>
        <v/>
      </c>
      <c r="P109" s="165" t="str">
        <f t="shared" si="13"/>
        <v/>
      </c>
      <c r="Q109" s="165" t="str">
        <f t="shared" si="13"/>
        <v/>
      </c>
      <c r="R109" s="162" t="str">
        <f t="shared" si="11"/>
        <v/>
      </c>
    </row>
    <row r="110" spans="2:18" hidden="1" x14ac:dyDescent="0.15">
      <c r="B110" s="93">
        <v>45</v>
      </c>
      <c r="C110" s="94" t="s">
        <v>135</v>
      </c>
      <c r="D110" s="2" t="s">
        <v>136</v>
      </c>
      <c r="E110" s="164" t="s">
        <v>137</v>
      </c>
      <c r="F110" s="165" t="str">
        <f t="shared" si="13"/>
        <v/>
      </c>
      <c r="G110" s="165" t="str">
        <f t="shared" si="13"/>
        <v/>
      </c>
      <c r="H110" s="165" t="str">
        <f t="shared" si="13"/>
        <v/>
      </c>
      <c r="I110" s="165" t="str">
        <f t="shared" si="13"/>
        <v/>
      </c>
      <c r="J110" s="165" t="str">
        <f t="shared" si="13"/>
        <v/>
      </c>
      <c r="K110" s="165" t="str">
        <f t="shared" si="13"/>
        <v/>
      </c>
      <c r="L110" s="165" t="str">
        <f t="shared" si="13"/>
        <v/>
      </c>
      <c r="M110" s="165" t="str">
        <f t="shared" si="13"/>
        <v/>
      </c>
      <c r="N110" s="165" t="str">
        <f t="shared" si="13"/>
        <v/>
      </c>
      <c r="O110" s="165" t="str">
        <f t="shared" si="13"/>
        <v/>
      </c>
      <c r="P110" s="165" t="str">
        <f t="shared" si="13"/>
        <v/>
      </c>
      <c r="Q110" s="165" t="str">
        <f t="shared" si="13"/>
        <v/>
      </c>
      <c r="R110" s="162" t="str">
        <f t="shared" si="11"/>
        <v/>
      </c>
    </row>
    <row r="111" spans="2:18" hidden="1" x14ac:dyDescent="0.15">
      <c r="B111" s="93">
        <v>46</v>
      </c>
      <c r="C111" s="94" t="s">
        <v>139</v>
      </c>
      <c r="D111" s="2" t="s">
        <v>140</v>
      </c>
      <c r="E111" s="164" t="s">
        <v>141</v>
      </c>
      <c r="F111" s="165">
        <f t="shared" si="13"/>
        <v>0.4</v>
      </c>
      <c r="G111" s="165">
        <f t="shared" si="13"/>
        <v>0.4</v>
      </c>
      <c r="H111" s="165">
        <f t="shared" si="13"/>
        <v>0.5</v>
      </c>
      <c r="I111" s="165">
        <f t="shared" si="13"/>
        <v>0.5</v>
      </c>
      <c r="J111" s="165">
        <f t="shared" si="13"/>
        <v>0.5</v>
      </c>
      <c r="K111" s="165">
        <f t="shared" si="13"/>
        <v>0.5</v>
      </c>
      <c r="L111" s="165">
        <f t="shared" si="13"/>
        <v>0.4</v>
      </c>
      <c r="M111" s="165">
        <f t="shared" si="13"/>
        <v>0.4</v>
      </c>
      <c r="N111" s="165">
        <f t="shared" si="13"/>
        <v>0.3</v>
      </c>
      <c r="O111" s="165">
        <f t="shared" si="13"/>
        <v>0.4</v>
      </c>
      <c r="P111" s="165">
        <f t="shared" si="13"/>
        <v>0.4</v>
      </c>
      <c r="Q111" s="165">
        <f t="shared" si="13"/>
        <v>0.3</v>
      </c>
      <c r="R111" s="162">
        <f t="shared" si="11"/>
        <v>0.41666666666666669</v>
      </c>
    </row>
    <row r="112" spans="2:18" hidden="1" x14ac:dyDescent="0.15">
      <c r="B112" s="93">
        <v>47</v>
      </c>
      <c r="C112" s="94" t="s">
        <v>143</v>
      </c>
      <c r="D112" s="2" t="s">
        <v>144</v>
      </c>
      <c r="E112" s="164" t="s">
        <v>145</v>
      </c>
      <c r="F112" s="165">
        <f t="shared" si="13"/>
        <v>7.47</v>
      </c>
      <c r="G112" s="165">
        <f t="shared" si="13"/>
        <v>7.4</v>
      </c>
      <c r="H112" s="165">
        <f t="shared" si="13"/>
        <v>7.32</v>
      </c>
      <c r="I112" s="165">
        <f t="shared" si="13"/>
        <v>7.31</v>
      </c>
      <c r="J112" s="165">
        <f t="shared" si="13"/>
        <v>7.15</v>
      </c>
      <c r="K112" s="165">
        <f t="shared" si="13"/>
        <v>7.36</v>
      </c>
      <c r="L112" s="165">
        <f t="shared" si="13"/>
        <v>7.36</v>
      </c>
      <c r="M112" s="165">
        <f t="shared" si="13"/>
        <v>7.32</v>
      </c>
      <c r="N112" s="165">
        <f t="shared" si="13"/>
        <v>7.46</v>
      </c>
      <c r="O112" s="165">
        <f t="shared" si="13"/>
        <v>7.28</v>
      </c>
      <c r="P112" s="165">
        <f t="shared" si="13"/>
        <v>7.28</v>
      </c>
      <c r="Q112" s="165">
        <f t="shared" si="13"/>
        <v>7.38</v>
      </c>
      <c r="R112" s="162">
        <f t="shared" si="11"/>
        <v>7.3408333333333324</v>
      </c>
    </row>
    <row r="113" spans="2:18" hidden="1" x14ac:dyDescent="0.15">
      <c r="B113" s="93">
        <v>48</v>
      </c>
      <c r="C113" s="94" t="s">
        <v>146</v>
      </c>
      <c r="D113" s="2" t="s">
        <v>147</v>
      </c>
      <c r="E113" s="164" t="s">
        <v>145</v>
      </c>
      <c r="F113" s="165" t="str">
        <f t="shared" si="13"/>
        <v>異常なし</v>
      </c>
      <c r="G113" s="165" t="str">
        <f t="shared" si="13"/>
        <v>異常なし</v>
      </c>
      <c r="H113" s="165" t="str">
        <f t="shared" si="13"/>
        <v>異常なし</v>
      </c>
      <c r="I113" s="165" t="str">
        <f t="shared" si="13"/>
        <v>異常なし</v>
      </c>
      <c r="J113" s="165" t="str">
        <f t="shared" si="13"/>
        <v>異常なし</v>
      </c>
      <c r="K113" s="165" t="str">
        <f t="shared" si="13"/>
        <v>異常なし</v>
      </c>
      <c r="L113" s="165" t="str">
        <f t="shared" si="13"/>
        <v>異常なし</v>
      </c>
      <c r="M113" s="165" t="str">
        <f t="shared" si="13"/>
        <v>異常なし</v>
      </c>
      <c r="N113" s="165" t="str">
        <f t="shared" si="13"/>
        <v>異常なし</v>
      </c>
      <c r="O113" s="165" t="str">
        <f t="shared" si="13"/>
        <v>異常なし</v>
      </c>
      <c r="P113" s="165" t="str">
        <f t="shared" si="13"/>
        <v>異常なし</v>
      </c>
      <c r="Q113" s="165" t="str">
        <f t="shared" si="13"/>
        <v>異常なし</v>
      </c>
      <c r="R113" s="162"/>
    </row>
    <row r="114" spans="2:18" hidden="1" x14ac:dyDescent="0.15">
      <c r="B114" s="93">
        <v>49</v>
      </c>
      <c r="C114" s="94" t="s">
        <v>148</v>
      </c>
      <c r="D114" s="2" t="s">
        <v>147</v>
      </c>
      <c r="E114" s="164" t="s">
        <v>145</v>
      </c>
      <c r="F114" s="165" t="str">
        <f t="shared" ref="F114:Q117" si="14">IF(F55="","",IF(F55=$V55,$AC55,F55))</f>
        <v>異常なし</v>
      </c>
      <c r="G114" s="165" t="str">
        <f t="shared" si="14"/>
        <v>異常なし</v>
      </c>
      <c r="H114" s="165" t="str">
        <f t="shared" si="14"/>
        <v>異常なし</v>
      </c>
      <c r="I114" s="165" t="str">
        <f t="shared" si="14"/>
        <v>異常なし</v>
      </c>
      <c r="J114" s="165" t="str">
        <f t="shared" si="14"/>
        <v>異常なし</v>
      </c>
      <c r="K114" s="165" t="str">
        <f t="shared" si="14"/>
        <v>異常なし</v>
      </c>
      <c r="L114" s="165" t="str">
        <f t="shared" si="14"/>
        <v>異常なし</v>
      </c>
      <c r="M114" s="165" t="str">
        <f t="shared" si="14"/>
        <v>異常なし</v>
      </c>
      <c r="N114" s="165" t="str">
        <f t="shared" si="14"/>
        <v>異常なし</v>
      </c>
      <c r="O114" s="165" t="str">
        <f t="shared" si="14"/>
        <v>異常なし</v>
      </c>
      <c r="P114" s="165" t="str">
        <f t="shared" si="14"/>
        <v>異常なし</v>
      </c>
      <c r="Q114" s="165" t="str">
        <f t="shared" si="14"/>
        <v>異常なし</v>
      </c>
      <c r="R114" s="162"/>
    </row>
    <row r="115" spans="2:18" hidden="1" x14ac:dyDescent="0.15">
      <c r="B115" s="93">
        <v>50</v>
      </c>
      <c r="C115" s="94" t="s">
        <v>149</v>
      </c>
      <c r="D115" s="2" t="s">
        <v>150</v>
      </c>
      <c r="E115" s="164" t="s">
        <v>151</v>
      </c>
      <c r="F115" s="165">
        <f t="shared" si="14"/>
        <v>1</v>
      </c>
      <c r="G115" s="165">
        <f t="shared" si="14"/>
        <v>1</v>
      </c>
      <c r="H115" s="165">
        <f t="shared" si="14"/>
        <v>1</v>
      </c>
      <c r="I115" s="165">
        <f t="shared" si="14"/>
        <v>1</v>
      </c>
      <c r="J115" s="165">
        <f t="shared" si="14"/>
        <v>1</v>
      </c>
      <c r="K115" s="165">
        <f t="shared" si="14"/>
        <v>1</v>
      </c>
      <c r="L115" s="165">
        <f t="shared" si="14"/>
        <v>1</v>
      </c>
      <c r="M115" s="165">
        <f t="shared" si="14"/>
        <v>1</v>
      </c>
      <c r="N115" s="165">
        <f t="shared" si="14"/>
        <v>1</v>
      </c>
      <c r="O115" s="165">
        <f t="shared" si="14"/>
        <v>1</v>
      </c>
      <c r="P115" s="165">
        <f t="shared" si="14"/>
        <v>1</v>
      </c>
      <c r="Q115" s="165">
        <f t="shared" si="14"/>
        <v>1</v>
      </c>
      <c r="R115" s="162">
        <f>IF(AND(F115="",G115="",H115="",I115="",J115="",K115="",L115="",M115="",N115="",O115="",P115="",Q115=""),"",AVERAGE(F115:Q115))</f>
        <v>1</v>
      </c>
    </row>
    <row r="116" spans="2:18" hidden="1" x14ac:dyDescent="0.15">
      <c r="B116" s="93">
        <v>51</v>
      </c>
      <c r="C116" s="94" t="s">
        <v>153</v>
      </c>
      <c r="D116" s="2" t="s">
        <v>154</v>
      </c>
      <c r="E116" s="164" t="s">
        <v>155</v>
      </c>
      <c r="F116" s="165">
        <f t="shared" si="14"/>
        <v>0.1</v>
      </c>
      <c r="G116" s="165">
        <f t="shared" si="14"/>
        <v>0.1</v>
      </c>
      <c r="H116" s="165">
        <f t="shared" si="14"/>
        <v>0.1</v>
      </c>
      <c r="I116" s="165">
        <f t="shared" si="14"/>
        <v>0.1</v>
      </c>
      <c r="J116" s="165">
        <f t="shared" si="14"/>
        <v>0.1</v>
      </c>
      <c r="K116" s="165">
        <f t="shared" si="14"/>
        <v>0.1</v>
      </c>
      <c r="L116" s="165">
        <f t="shared" si="14"/>
        <v>0.1</v>
      </c>
      <c r="M116" s="165">
        <f t="shared" si="14"/>
        <v>0.1</v>
      </c>
      <c r="N116" s="165">
        <f t="shared" si="14"/>
        <v>0.1</v>
      </c>
      <c r="O116" s="165">
        <f t="shared" si="14"/>
        <v>0.1</v>
      </c>
      <c r="P116" s="165">
        <f t="shared" si="14"/>
        <v>0.1</v>
      </c>
      <c r="Q116" s="165">
        <f t="shared" si="14"/>
        <v>0.1</v>
      </c>
      <c r="R116" s="16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41"/>
      <c r="C117" s="142" t="s">
        <v>157</v>
      </c>
      <c r="D117" s="4" t="s">
        <v>62</v>
      </c>
      <c r="E117" s="166" t="s">
        <v>116</v>
      </c>
      <c r="F117" s="152">
        <f t="shared" si="14"/>
        <v>0.5</v>
      </c>
      <c r="G117" s="152">
        <f t="shared" si="14"/>
        <v>0.5</v>
      </c>
      <c r="H117" s="152">
        <f t="shared" si="14"/>
        <v>0.5</v>
      </c>
      <c r="I117" s="152">
        <f t="shared" si="14"/>
        <v>0.4</v>
      </c>
      <c r="J117" s="152">
        <f t="shared" si="14"/>
        <v>0.5</v>
      </c>
      <c r="K117" s="152">
        <f t="shared" si="14"/>
        <v>0.5</v>
      </c>
      <c r="L117" s="152">
        <f t="shared" si="14"/>
        <v>0.5</v>
      </c>
      <c r="M117" s="152">
        <f t="shared" si="14"/>
        <v>0.4</v>
      </c>
      <c r="N117" s="152">
        <f t="shared" si="14"/>
        <v>0.5</v>
      </c>
      <c r="O117" s="152">
        <f t="shared" si="14"/>
        <v>0.4</v>
      </c>
      <c r="P117" s="152">
        <f t="shared" si="14"/>
        <v>0.4</v>
      </c>
      <c r="Q117" s="152">
        <f t="shared" si="14"/>
        <v>0.4</v>
      </c>
      <c r="R117" s="167">
        <f>IF(AND(F117="",G117="",H117="",I117="",J117="",K117="",L117="",M117="",N117="",O117="",P117="",Q117=""),"",AVERAGE(F117:Q117))</f>
        <v>0.45833333333333343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 F2:T58">
    <cfRule type="cellIs" dxfId="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2" customWidth="1"/>
    <col min="2" max="2" width="4.5" style="52" bestFit="1" customWidth="1"/>
    <col min="3" max="3" width="27.25" style="52" customWidth="1"/>
    <col min="4" max="4" width="17.875" style="52" customWidth="1"/>
    <col min="5" max="5" width="19.5" style="52" bestFit="1" customWidth="1"/>
    <col min="6" max="17" width="14.5" style="52" customWidth="1"/>
    <col min="18" max="20" width="14.25" style="52" bestFit="1" customWidth="1"/>
    <col min="21" max="21" width="9" style="52"/>
    <col min="22" max="29" width="9" style="52" hidden="1" customWidth="1"/>
    <col min="30" max="256" width="9" style="52"/>
    <col min="257" max="257" width="4.375" style="52" customWidth="1"/>
    <col min="258" max="258" width="4.5" style="52" bestFit="1" customWidth="1"/>
    <col min="259" max="259" width="27.25" style="52" customWidth="1"/>
    <col min="260" max="260" width="17.875" style="52" customWidth="1"/>
    <col min="261" max="261" width="19.5" style="52" bestFit="1" customWidth="1"/>
    <col min="262" max="273" width="14.5" style="52" customWidth="1"/>
    <col min="274" max="276" width="14.25" style="52" bestFit="1" customWidth="1"/>
    <col min="277" max="277" width="9" style="52"/>
    <col min="278" max="285" width="0" style="52" hidden="1" customWidth="1"/>
    <col min="286" max="512" width="9" style="52"/>
    <col min="513" max="513" width="4.375" style="52" customWidth="1"/>
    <col min="514" max="514" width="4.5" style="52" bestFit="1" customWidth="1"/>
    <col min="515" max="515" width="27.25" style="52" customWidth="1"/>
    <col min="516" max="516" width="17.875" style="52" customWidth="1"/>
    <col min="517" max="517" width="19.5" style="52" bestFit="1" customWidth="1"/>
    <col min="518" max="529" width="14.5" style="52" customWidth="1"/>
    <col min="530" max="532" width="14.25" style="52" bestFit="1" customWidth="1"/>
    <col min="533" max="533" width="9" style="52"/>
    <col min="534" max="541" width="0" style="52" hidden="1" customWidth="1"/>
    <col min="542" max="768" width="9" style="52"/>
    <col min="769" max="769" width="4.375" style="52" customWidth="1"/>
    <col min="770" max="770" width="4.5" style="52" bestFit="1" customWidth="1"/>
    <col min="771" max="771" width="27.25" style="52" customWidth="1"/>
    <col min="772" max="772" width="17.875" style="52" customWidth="1"/>
    <col min="773" max="773" width="19.5" style="52" bestFit="1" customWidth="1"/>
    <col min="774" max="785" width="14.5" style="52" customWidth="1"/>
    <col min="786" max="788" width="14.25" style="52" bestFit="1" customWidth="1"/>
    <col min="789" max="789" width="9" style="52"/>
    <col min="790" max="797" width="0" style="52" hidden="1" customWidth="1"/>
    <col min="798" max="1024" width="9" style="52"/>
    <col min="1025" max="1025" width="4.375" style="52" customWidth="1"/>
    <col min="1026" max="1026" width="4.5" style="52" bestFit="1" customWidth="1"/>
    <col min="1027" max="1027" width="27.25" style="52" customWidth="1"/>
    <col min="1028" max="1028" width="17.875" style="52" customWidth="1"/>
    <col min="1029" max="1029" width="19.5" style="52" bestFit="1" customWidth="1"/>
    <col min="1030" max="1041" width="14.5" style="52" customWidth="1"/>
    <col min="1042" max="1044" width="14.25" style="52" bestFit="1" customWidth="1"/>
    <col min="1045" max="1045" width="9" style="52"/>
    <col min="1046" max="1053" width="0" style="52" hidden="1" customWidth="1"/>
    <col min="1054" max="1280" width="9" style="52"/>
    <col min="1281" max="1281" width="4.375" style="52" customWidth="1"/>
    <col min="1282" max="1282" width="4.5" style="52" bestFit="1" customWidth="1"/>
    <col min="1283" max="1283" width="27.25" style="52" customWidth="1"/>
    <col min="1284" max="1284" width="17.875" style="52" customWidth="1"/>
    <col min="1285" max="1285" width="19.5" style="52" bestFit="1" customWidth="1"/>
    <col min="1286" max="1297" width="14.5" style="52" customWidth="1"/>
    <col min="1298" max="1300" width="14.25" style="52" bestFit="1" customWidth="1"/>
    <col min="1301" max="1301" width="9" style="52"/>
    <col min="1302" max="1309" width="0" style="52" hidden="1" customWidth="1"/>
    <col min="1310" max="1536" width="9" style="52"/>
    <col min="1537" max="1537" width="4.375" style="52" customWidth="1"/>
    <col min="1538" max="1538" width="4.5" style="52" bestFit="1" customWidth="1"/>
    <col min="1539" max="1539" width="27.25" style="52" customWidth="1"/>
    <col min="1540" max="1540" width="17.875" style="52" customWidth="1"/>
    <col min="1541" max="1541" width="19.5" style="52" bestFit="1" customWidth="1"/>
    <col min="1542" max="1553" width="14.5" style="52" customWidth="1"/>
    <col min="1554" max="1556" width="14.25" style="52" bestFit="1" customWidth="1"/>
    <col min="1557" max="1557" width="9" style="52"/>
    <col min="1558" max="1565" width="0" style="52" hidden="1" customWidth="1"/>
    <col min="1566" max="1792" width="9" style="52"/>
    <col min="1793" max="1793" width="4.375" style="52" customWidth="1"/>
    <col min="1794" max="1794" width="4.5" style="52" bestFit="1" customWidth="1"/>
    <col min="1795" max="1795" width="27.25" style="52" customWidth="1"/>
    <col min="1796" max="1796" width="17.875" style="52" customWidth="1"/>
    <col min="1797" max="1797" width="19.5" style="52" bestFit="1" customWidth="1"/>
    <col min="1798" max="1809" width="14.5" style="52" customWidth="1"/>
    <col min="1810" max="1812" width="14.25" style="52" bestFit="1" customWidth="1"/>
    <col min="1813" max="1813" width="9" style="52"/>
    <col min="1814" max="1821" width="0" style="52" hidden="1" customWidth="1"/>
    <col min="1822" max="2048" width="9" style="52"/>
    <col min="2049" max="2049" width="4.375" style="52" customWidth="1"/>
    <col min="2050" max="2050" width="4.5" style="52" bestFit="1" customWidth="1"/>
    <col min="2051" max="2051" width="27.25" style="52" customWidth="1"/>
    <col min="2052" max="2052" width="17.875" style="52" customWidth="1"/>
    <col min="2053" max="2053" width="19.5" style="52" bestFit="1" customWidth="1"/>
    <col min="2054" max="2065" width="14.5" style="52" customWidth="1"/>
    <col min="2066" max="2068" width="14.25" style="52" bestFit="1" customWidth="1"/>
    <col min="2069" max="2069" width="9" style="52"/>
    <col min="2070" max="2077" width="0" style="52" hidden="1" customWidth="1"/>
    <col min="2078" max="2304" width="9" style="52"/>
    <col min="2305" max="2305" width="4.375" style="52" customWidth="1"/>
    <col min="2306" max="2306" width="4.5" style="52" bestFit="1" customWidth="1"/>
    <col min="2307" max="2307" width="27.25" style="52" customWidth="1"/>
    <col min="2308" max="2308" width="17.875" style="52" customWidth="1"/>
    <col min="2309" max="2309" width="19.5" style="52" bestFit="1" customWidth="1"/>
    <col min="2310" max="2321" width="14.5" style="52" customWidth="1"/>
    <col min="2322" max="2324" width="14.25" style="52" bestFit="1" customWidth="1"/>
    <col min="2325" max="2325" width="9" style="52"/>
    <col min="2326" max="2333" width="0" style="52" hidden="1" customWidth="1"/>
    <col min="2334" max="2560" width="9" style="52"/>
    <col min="2561" max="2561" width="4.375" style="52" customWidth="1"/>
    <col min="2562" max="2562" width="4.5" style="52" bestFit="1" customWidth="1"/>
    <col min="2563" max="2563" width="27.25" style="52" customWidth="1"/>
    <col min="2564" max="2564" width="17.875" style="52" customWidth="1"/>
    <col min="2565" max="2565" width="19.5" style="52" bestFit="1" customWidth="1"/>
    <col min="2566" max="2577" width="14.5" style="52" customWidth="1"/>
    <col min="2578" max="2580" width="14.25" style="52" bestFit="1" customWidth="1"/>
    <col min="2581" max="2581" width="9" style="52"/>
    <col min="2582" max="2589" width="0" style="52" hidden="1" customWidth="1"/>
    <col min="2590" max="2816" width="9" style="52"/>
    <col min="2817" max="2817" width="4.375" style="52" customWidth="1"/>
    <col min="2818" max="2818" width="4.5" style="52" bestFit="1" customWidth="1"/>
    <col min="2819" max="2819" width="27.25" style="52" customWidth="1"/>
    <col min="2820" max="2820" width="17.875" style="52" customWidth="1"/>
    <col min="2821" max="2821" width="19.5" style="52" bestFit="1" customWidth="1"/>
    <col min="2822" max="2833" width="14.5" style="52" customWidth="1"/>
    <col min="2834" max="2836" width="14.25" style="52" bestFit="1" customWidth="1"/>
    <col min="2837" max="2837" width="9" style="52"/>
    <col min="2838" max="2845" width="0" style="52" hidden="1" customWidth="1"/>
    <col min="2846" max="3072" width="9" style="52"/>
    <col min="3073" max="3073" width="4.375" style="52" customWidth="1"/>
    <col min="3074" max="3074" width="4.5" style="52" bestFit="1" customWidth="1"/>
    <col min="3075" max="3075" width="27.25" style="52" customWidth="1"/>
    <col min="3076" max="3076" width="17.875" style="52" customWidth="1"/>
    <col min="3077" max="3077" width="19.5" style="52" bestFit="1" customWidth="1"/>
    <col min="3078" max="3089" width="14.5" style="52" customWidth="1"/>
    <col min="3090" max="3092" width="14.25" style="52" bestFit="1" customWidth="1"/>
    <col min="3093" max="3093" width="9" style="52"/>
    <col min="3094" max="3101" width="0" style="52" hidden="1" customWidth="1"/>
    <col min="3102" max="3328" width="9" style="52"/>
    <col min="3329" max="3329" width="4.375" style="52" customWidth="1"/>
    <col min="3330" max="3330" width="4.5" style="52" bestFit="1" customWidth="1"/>
    <col min="3331" max="3331" width="27.25" style="52" customWidth="1"/>
    <col min="3332" max="3332" width="17.875" style="52" customWidth="1"/>
    <col min="3333" max="3333" width="19.5" style="52" bestFit="1" customWidth="1"/>
    <col min="3334" max="3345" width="14.5" style="52" customWidth="1"/>
    <col min="3346" max="3348" width="14.25" style="52" bestFit="1" customWidth="1"/>
    <col min="3349" max="3349" width="9" style="52"/>
    <col min="3350" max="3357" width="0" style="52" hidden="1" customWidth="1"/>
    <col min="3358" max="3584" width="9" style="52"/>
    <col min="3585" max="3585" width="4.375" style="52" customWidth="1"/>
    <col min="3586" max="3586" width="4.5" style="52" bestFit="1" customWidth="1"/>
    <col min="3587" max="3587" width="27.25" style="52" customWidth="1"/>
    <col min="3588" max="3588" width="17.875" style="52" customWidth="1"/>
    <col min="3589" max="3589" width="19.5" style="52" bestFit="1" customWidth="1"/>
    <col min="3590" max="3601" width="14.5" style="52" customWidth="1"/>
    <col min="3602" max="3604" width="14.25" style="52" bestFit="1" customWidth="1"/>
    <col min="3605" max="3605" width="9" style="52"/>
    <col min="3606" max="3613" width="0" style="52" hidden="1" customWidth="1"/>
    <col min="3614" max="3840" width="9" style="52"/>
    <col min="3841" max="3841" width="4.375" style="52" customWidth="1"/>
    <col min="3842" max="3842" width="4.5" style="52" bestFit="1" customWidth="1"/>
    <col min="3843" max="3843" width="27.25" style="52" customWidth="1"/>
    <col min="3844" max="3844" width="17.875" style="52" customWidth="1"/>
    <col min="3845" max="3845" width="19.5" style="52" bestFit="1" customWidth="1"/>
    <col min="3846" max="3857" width="14.5" style="52" customWidth="1"/>
    <col min="3858" max="3860" width="14.25" style="52" bestFit="1" customWidth="1"/>
    <col min="3861" max="3861" width="9" style="52"/>
    <col min="3862" max="3869" width="0" style="52" hidden="1" customWidth="1"/>
    <col min="3870" max="4096" width="9" style="52"/>
    <col min="4097" max="4097" width="4.375" style="52" customWidth="1"/>
    <col min="4098" max="4098" width="4.5" style="52" bestFit="1" customWidth="1"/>
    <col min="4099" max="4099" width="27.25" style="52" customWidth="1"/>
    <col min="4100" max="4100" width="17.875" style="52" customWidth="1"/>
    <col min="4101" max="4101" width="19.5" style="52" bestFit="1" customWidth="1"/>
    <col min="4102" max="4113" width="14.5" style="52" customWidth="1"/>
    <col min="4114" max="4116" width="14.25" style="52" bestFit="1" customWidth="1"/>
    <col min="4117" max="4117" width="9" style="52"/>
    <col min="4118" max="4125" width="0" style="52" hidden="1" customWidth="1"/>
    <col min="4126" max="4352" width="9" style="52"/>
    <col min="4353" max="4353" width="4.375" style="52" customWidth="1"/>
    <col min="4354" max="4354" width="4.5" style="52" bestFit="1" customWidth="1"/>
    <col min="4355" max="4355" width="27.25" style="52" customWidth="1"/>
    <col min="4356" max="4356" width="17.875" style="52" customWidth="1"/>
    <col min="4357" max="4357" width="19.5" style="52" bestFit="1" customWidth="1"/>
    <col min="4358" max="4369" width="14.5" style="52" customWidth="1"/>
    <col min="4370" max="4372" width="14.25" style="52" bestFit="1" customWidth="1"/>
    <col min="4373" max="4373" width="9" style="52"/>
    <col min="4374" max="4381" width="0" style="52" hidden="1" customWidth="1"/>
    <col min="4382" max="4608" width="9" style="52"/>
    <col min="4609" max="4609" width="4.375" style="52" customWidth="1"/>
    <col min="4610" max="4610" width="4.5" style="52" bestFit="1" customWidth="1"/>
    <col min="4611" max="4611" width="27.25" style="52" customWidth="1"/>
    <col min="4612" max="4612" width="17.875" style="52" customWidth="1"/>
    <col min="4613" max="4613" width="19.5" style="52" bestFit="1" customWidth="1"/>
    <col min="4614" max="4625" width="14.5" style="52" customWidth="1"/>
    <col min="4626" max="4628" width="14.25" style="52" bestFit="1" customWidth="1"/>
    <col min="4629" max="4629" width="9" style="52"/>
    <col min="4630" max="4637" width="0" style="52" hidden="1" customWidth="1"/>
    <col min="4638" max="4864" width="9" style="52"/>
    <col min="4865" max="4865" width="4.375" style="52" customWidth="1"/>
    <col min="4866" max="4866" width="4.5" style="52" bestFit="1" customWidth="1"/>
    <col min="4867" max="4867" width="27.25" style="52" customWidth="1"/>
    <col min="4868" max="4868" width="17.875" style="52" customWidth="1"/>
    <col min="4869" max="4869" width="19.5" style="52" bestFit="1" customWidth="1"/>
    <col min="4870" max="4881" width="14.5" style="52" customWidth="1"/>
    <col min="4882" max="4884" width="14.25" style="52" bestFit="1" customWidth="1"/>
    <col min="4885" max="4885" width="9" style="52"/>
    <col min="4886" max="4893" width="0" style="52" hidden="1" customWidth="1"/>
    <col min="4894" max="5120" width="9" style="52"/>
    <col min="5121" max="5121" width="4.375" style="52" customWidth="1"/>
    <col min="5122" max="5122" width="4.5" style="52" bestFit="1" customWidth="1"/>
    <col min="5123" max="5123" width="27.25" style="52" customWidth="1"/>
    <col min="5124" max="5124" width="17.875" style="52" customWidth="1"/>
    <col min="5125" max="5125" width="19.5" style="52" bestFit="1" customWidth="1"/>
    <col min="5126" max="5137" width="14.5" style="52" customWidth="1"/>
    <col min="5138" max="5140" width="14.25" style="52" bestFit="1" customWidth="1"/>
    <col min="5141" max="5141" width="9" style="52"/>
    <col min="5142" max="5149" width="0" style="52" hidden="1" customWidth="1"/>
    <col min="5150" max="5376" width="9" style="52"/>
    <col min="5377" max="5377" width="4.375" style="52" customWidth="1"/>
    <col min="5378" max="5378" width="4.5" style="52" bestFit="1" customWidth="1"/>
    <col min="5379" max="5379" width="27.25" style="52" customWidth="1"/>
    <col min="5380" max="5380" width="17.875" style="52" customWidth="1"/>
    <col min="5381" max="5381" width="19.5" style="52" bestFit="1" customWidth="1"/>
    <col min="5382" max="5393" width="14.5" style="52" customWidth="1"/>
    <col min="5394" max="5396" width="14.25" style="52" bestFit="1" customWidth="1"/>
    <col min="5397" max="5397" width="9" style="52"/>
    <col min="5398" max="5405" width="0" style="52" hidden="1" customWidth="1"/>
    <col min="5406" max="5632" width="9" style="52"/>
    <col min="5633" max="5633" width="4.375" style="52" customWidth="1"/>
    <col min="5634" max="5634" width="4.5" style="52" bestFit="1" customWidth="1"/>
    <col min="5635" max="5635" width="27.25" style="52" customWidth="1"/>
    <col min="5636" max="5636" width="17.875" style="52" customWidth="1"/>
    <col min="5637" max="5637" width="19.5" style="52" bestFit="1" customWidth="1"/>
    <col min="5638" max="5649" width="14.5" style="52" customWidth="1"/>
    <col min="5650" max="5652" width="14.25" style="52" bestFit="1" customWidth="1"/>
    <col min="5653" max="5653" width="9" style="52"/>
    <col min="5654" max="5661" width="0" style="52" hidden="1" customWidth="1"/>
    <col min="5662" max="5888" width="9" style="52"/>
    <col min="5889" max="5889" width="4.375" style="52" customWidth="1"/>
    <col min="5890" max="5890" width="4.5" style="52" bestFit="1" customWidth="1"/>
    <col min="5891" max="5891" width="27.25" style="52" customWidth="1"/>
    <col min="5892" max="5892" width="17.875" style="52" customWidth="1"/>
    <col min="5893" max="5893" width="19.5" style="52" bestFit="1" customWidth="1"/>
    <col min="5894" max="5905" width="14.5" style="52" customWidth="1"/>
    <col min="5906" max="5908" width="14.25" style="52" bestFit="1" customWidth="1"/>
    <col min="5909" max="5909" width="9" style="52"/>
    <col min="5910" max="5917" width="0" style="52" hidden="1" customWidth="1"/>
    <col min="5918" max="6144" width="9" style="52"/>
    <col min="6145" max="6145" width="4.375" style="52" customWidth="1"/>
    <col min="6146" max="6146" width="4.5" style="52" bestFit="1" customWidth="1"/>
    <col min="6147" max="6147" width="27.25" style="52" customWidth="1"/>
    <col min="6148" max="6148" width="17.875" style="52" customWidth="1"/>
    <col min="6149" max="6149" width="19.5" style="52" bestFit="1" customWidth="1"/>
    <col min="6150" max="6161" width="14.5" style="52" customWidth="1"/>
    <col min="6162" max="6164" width="14.25" style="52" bestFit="1" customWidth="1"/>
    <col min="6165" max="6165" width="9" style="52"/>
    <col min="6166" max="6173" width="0" style="52" hidden="1" customWidth="1"/>
    <col min="6174" max="6400" width="9" style="52"/>
    <col min="6401" max="6401" width="4.375" style="52" customWidth="1"/>
    <col min="6402" max="6402" width="4.5" style="52" bestFit="1" customWidth="1"/>
    <col min="6403" max="6403" width="27.25" style="52" customWidth="1"/>
    <col min="6404" max="6404" width="17.875" style="52" customWidth="1"/>
    <col min="6405" max="6405" width="19.5" style="52" bestFit="1" customWidth="1"/>
    <col min="6406" max="6417" width="14.5" style="52" customWidth="1"/>
    <col min="6418" max="6420" width="14.25" style="52" bestFit="1" customWidth="1"/>
    <col min="6421" max="6421" width="9" style="52"/>
    <col min="6422" max="6429" width="0" style="52" hidden="1" customWidth="1"/>
    <col min="6430" max="6656" width="9" style="52"/>
    <col min="6657" max="6657" width="4.375" style="52" customWidth="1"/>
    <col min="6658" max="6658" width="4.5" style="52" bestFit="1" customWidth="1"/>
    <col min="6659" max="6659" width="27.25" style="52" customWidth="1"/>
    <col min="6660" max="6660" width="17.875" style="52" customWidth="1"/>
    <col min="6661" max="6661" width="19.5" style="52" bestFit="1" customWidth="1"/>
    <col min="6662" max="6673" width="14.5" style="52" customWidth="1"/>
    <col min="6674" max="6676" width="14.25" style="52" bestFit="1" customWidth="1"/>
    <col min="6677" max="6677" width="9" style="52"/>
    <col min="6678" max="6685" width="0" style="52" hidden="1" customWidth="1"/>
    <col min="6686" max="6912" width="9" style="52"/>
    <col min="6913" max="6913" width="4.375" style="52" customWidth="1"/>
    <col min="6914" max="6914" width="4.5" style="52" bestFit="1" customWidth="1"/>
    <col min="6915" max="6915" width="27.25" style="52" customWidth="1"/>
    <col min="6916" max="6916" width="17.875" style="52" customWidth="1"/>
    <col min="6917" max="6917" width="19.5" style="52" bestFit="1" customWidth="1"/>
    <col min="6918" max="6929" width="14.5" style="52" customWidth="1"/>
    <col min="6930" max="6932" width="14.25" style="52" bestFit="1" customWidth="1"/>
    <col min="6933" max="6933" width="9" style="52"/>
    <col min="6934" max="6941" width="0" style="52" hidden="1" customWidth="1"/>
    <col min="6942" max="7168" width="9" style="52"/>
    <col min="7169" max="7169" width="4.375" style="52" customWidth="1"/>
    <col min="7170" max="7170" width="4.5" style="52" bestFit="1" customWidth="1"/>
    <col min="7171" max="7171" width="27.25" style="52" customWidth="1"/>
    <col min="7172" max="7172" width="17.875" style="52" customWidth="1"/>
    <col min="7173" max="7173" width="19.5" style="52" bestFit="1" customWidth="1"/>
    <col min="7174" max="7185" width="14.5" style="52" customWidth="1"/>
    <col min="7186" max="7188" width="14.25" style="52" bestFit="1" customWidth="1"/>
    <col min="7189" max="7189" width="9" style="52"/>
    <col min="7190" max="7197" width="0" style="52" hidden="1" customWidth="1"/>
    <col min="7198" max="7424" width="9" style="52"/>
    <col min="7425" max="7425" width="4.375" style="52" customWidth="1"/>
    <col min="7426" max="7426" width="4.5" style="52" bestFit="1" customWidth="1"/>
    <col min="7427" max="7427" width="27.25" style="52" customWidth="1"/>
    <col min="7428" max="7428" width="17.875" style="52" customWidth="1"/>
    <col min="7429" max="7429" width="19.5" style="52" bestFit="1" customWidth="1"/>
    <col min="7430" max="7441" width="14.5" style="52" customWidth="1"/>
    <col min="7442" max="7444" width="14.25" style="52" bestFit="1" customWidth="1"/>
    <col min="7445" max="7445" width="9" style="52"/>
    <col min="7446" max="7453" width="0" style="52" hidden="1" customWidth="1"/>
    <col min="7454" max="7680" width="9" style="52"/>
    <col min="7681" max="7681" width="4.375" style="52" customWidth="1"/>
    <col min="7682" max="7682" width="4.5" style="52" bestFit="1" customWidth="1"/>
    <col min="7683" max="7683" width="27.25" style="52" customWidth="1"/>
    <col min="7684" max="7684" width="17.875" style="52" customWidth="1"/>
    <col min="7685" max="7685" width="19.5" style="52" bestFit="1" customWidth="1"/>
    <col min="7686" max="7697" width="14.5" style="52" customWidth="1"/>
    <col min="7698" max="7700" width="14.25" style="52" bestFit="1" customWidth="1"/>
    <col min="7701" max="7701" width="9" style="52"/>
    <col min="7702" max="7709" width="0" style="52" hidden="1" customWidth="1"/>
    <col min="7710" max="7936" width="9" style="52"/>
    <col min="7937" max="7937" width="4.375" style="52" customWidth="1"/>
    <col min="7938" max="7938" width="4.5" style="52" bestFit="1" customWidth="1"/>
    <col min="7939" max="7939" width="27.25" style="52" customWidth="1"/>
    <col min="7940" max="7940" width="17.875" style="52" customWidth="1"/>
    <col min="7941" max="7941" width="19.5" style="52" bestFit="1" customWidth="1"/>
    <col min="7942" max="7953" width="14.5" style="52" customWidth="1"/>
    <col min="7954" max="7956" width="14.25" style="52" bestFit="1" customWidth="1"/>
    <col min="7957" max="7957" width="9" style="52"/>
    <col min="7958" max="7965" width="0" style="52" hidden="1" customWidth="1"/>
    <col min="7966" max="8192" width="9" style="52"/>
    <col min="8193" max="8193" width="4.375" style="52" customWidth="1"/>
    <col min="8194" max="8194" width="4.5" style="52" bestFit="1" customWidth="1"/>
    <col min="8195" max="8195" width="27.25" style="52" customWidth="1"/>
    <col min="8196" max="8196" width="17.875" style="52" customWidth="1"/>
    <col min="8197" max="8197" width="19.5" style="52" bestFit="1" customWidth="1"/>
    <col min="8198" max="8209" width="14.5" style="52" customWidth="1"/>
    <col min="8210" max="8212" width="14.25" style="52" bestFit="1" customWidth="1"/>
    <col min="8213" max="8213" width="9" style="52"/>
    <col min="8214" max="8221" width="0" style="52" hidden="1" customWidth="1"/>
    <col min="8222" max="8448" width="9" style="52"/>
    <col min="8449" max="8449" width="4.375" style="52" customWidth="1"/>
    <col min="8450" max="8450" width="4.5" style="52" bestFit="1" customWidth="1"/>
    <col min="8451" max="8451" width="27.25" style="52" customWidth="1"/>
    <col min="8452" max="8452" width="17.875" style="52" customWidth="1"/>
    <col min="8453" max="8453" width="19.5" style="52" bestFit="1" customWidth="1"/>
    <col min="8454" max="8465" width="14.5" style="52" customWidth="1"/>
    <col min="8466" max="8468" width="14.25" style="52" bestFit="1" customWidth="1"/>
    <col min="8469" max="8469" width="9" style="52"/>
    <col min="8470" max="8477" width="0" style="52" hidden="1" customWidth="1"/>
    <col min="8478" max="8704" width="9" style="52"/>
    <col min="8705" max="8705" width="4.375" style="52" customWidth="1"/>
    <col min="8706" max="8706" width="4.5" style="52" bestFit="1" customWidth="1"/>
    <col min="8707" max="8707" width="27.25" style="52" customWidth="1"/>
    <col min="8708" max="8708" width="17.875" style="52" customWidth="1"/>
    <col min="8709" max="8709" width="19.5" style="52" bestFit="1" customWidth="1"/>
    <col min="8710" max="8721" width="14.5" style="52" customWidth="1"/>
    <col min="8722" max="8724" width="14.25" style="52" bestFit="1" customWidth="1"/>
    <col min="8725" max="8725" width="9" style="52"/>
    <col min="8726" max="8733" width="0" style="52" hidden="1" customWidth="1"/>
    <col min="8734" max="8960" width="9" style="52"/>
    <col min="8961" max="8961" width="4.375" style="52" customWidth="1"/>
    <col min="8962" max="8962" width="4.5" style="52" bestFit="1" customWidth="1"/>
    <col min="8963" max="8963" width="27.25" style="52" customWidth="1"/>
    <col min="8964" max="8964" width="17.875" style="52" customWidth="1"/>
    <col min="8965" max="8965" width="19.5" style="52" bestFit="1" customWidth="1"/>
    <col min="8966" max="8977" width="14.5" style="52" customWidth="1"/>
    <col min="8978" max="8980" width="14.25" style="52" bestFit="1" customWidth="1"/>
    <col min="8981" max="8981" width="9" style="52"/>
    <col min="8982" max="8989" width="0" style="52" hidden="1" customWidth="1"/>
    <col min="8990" max="9216" width="9" style="52"/>
    <col min="9217" max="9217" width="4.375" style="52" customWidth="1"/>
    <col min="9218" max="9218" width="4.5" style="52" bestFit="1" customWidth="1"/>
    <col min="9219" max="9219" width="27.25" style="52" customWidth="1"/>
    <col min="9220" max="9220" width="17.875" style="52" customWidth="1"/>
    <col min="9221" max="9221" width="19.5" style="52" bestFit="1" customWidth="1"/>
    <col min="9222" max="9233" width="14.5" style="52" customWidth="1"/>
    <col min="9234" max="9236" width="14.25" style="52" bestFit="1" customWidth="1"/>
    <col min="9237" max="9237" width="9" style="52"/>
    <col min="9238" max="9245" width="0" style="52" hidden="1" customWidth="1"/>
    <col min="9246" max="9472" width="9" style="52"/>
    <col min="9473" max="9473" width="4.375" style="52" customWidth="1"/>
    <col min="9474" max="9474" width="4.5" style="52" bestFit="1" customWidth="1"/>
    <col min="9475" max="9475" width="27.25" style="52" customWidth="1"/>
    <col min="9476" max="9476" width="17.875" style="52" customWidth="1"/>
    <col min="9477" max="9477" width="19.5" style="52" bestFit="1" customWidth="1"/>
    <col min="9478" max="9489" width="14.5" style="52" customWidth="1"/>
    <col min="9490" max="9492" width="14.25" style="52" bestFit="1" customWidth="1"/>
    <col min="9493" max="9493" width="9" style="52"/>
    <col min="9494" max="9501" width="0" style="52" hidden="1" customWidth="1"/>
    <col min="9502" max="9728" width="9" style="52"/>
    <col min="9729" max="9729" width="4.375" style="52" customWidth="1"/>
    <col min="9730" max="9730" width="4.5" style="52" bestFit="1" customWidth="1"/>
    <col min="9731" max="9731" width="27.25" style="52" customWidth="1"/>
    <col min="9732" max="9732" width="17.875" style="52" customWidth="1"/>
    <col min="9733" max="9733" width="19.5" style="52" bestFit="1" customWidth="1"/>
    <col min="9734" max="9745" width="14.5" style="52" customWidth="1"/>
    <col min="9746" max="9748" width="14.25" style="52" bestFit="1" customWidth="1"/>
    <col min="9749" max="9749" width="9" style="52"/>
    <col min="9750" max="9757" width="0" style="52" hidden="1" customWidth="1"/>
    <col min="9758" max="9984" width="9" style="52"/>
    <col min="9985" max="9985" width="4.375" style="52" customWidth="1"/>
    <col min="9986" max="9986" width="4.5" style="52" bestFit="1" customWidth="1"/>
    <col min="9987" max="9987" width="27.25" style="52" customWidth="1"/>
    <col min="9988" max="9988" width="17.875" style="52" customWidth="1"/>
    <col min="9989" max="9989" width="19.5" style="52" bestFit="1" customWidth="1"/>
    <col min="9990" max="10001" width="14.5" style="52" customWidth="1"/>
    <col min="10002" max="10004" width="14.25" style="52" bestFit="1" customWidth="1"/>
    <col min="10005" max="10005" width="9" style="52"/>
    <col min="10006" max="10013" width="0" style="52" hidden="1" customWidth="1"/>
    <col min="10014" max="10240" width="9" style="52"/>
    <col min="10241" max="10241" width="4.375" style="52" customWidth="1"/>
    <col min="10242" max="10242" width="4.5" style="52" bestFit="1" customWidth="1"/>
    <col min="10243" max="10243" width="27.25" style="52" customWidth="1"/>
    <col min="10244" max="10244" width="17.875" style="52" customWidth="1"/>
    <col min="10245" max="10245" width="19.5" style="52" bestFit="1" customWidth="1"/>
    <col min="10246" max="10257" width="14.5" style="52" customWidth="1"/>
    <col min="10258" max="10260" width="14.25" style="52" bestFit="1" customWidth="1"/>
    <col min="10261" max="10261" width="9" style="52"/>
    <col min="10262" max="10269" width="0" style="52" hidden="1" customWidth="1"/>
    <col min="10270" max="10496" width="9" style="52"/>
    <col min="10497" max="10497" width="4.375" style="52" customWidth="1"/>
    <col min="10498" max="10498" width="4.5" style="52" bestFit="1" customWidth="1"/>
    <col min="10499" max="10499" width="27.25" style="52" customWidth="1"/>
    <col min="10500" max="10500" width="17.875" style="52" customWidth="1"/>
    <col min="10501" max="10501" width="19.5" style="52" bestFit="1" customWidth="1"/>
    <col min="10502" max="10513" width="14.5" style="52" customWidth="1"/>
    <col min="10514" max="10516" width="14.25" style="52" bestFit="1" customWidth="1"/>
    <col min="10517" max="10517" width="9" style="52"/>
    <col min="10518" max="10525" width="0" style="52" hidden="1" customWidth="1"/>
    <col min="10526" max="10752" width="9" style="52"/>
    <col min="10753" max="10753" width="4.375" style="52" customWidth="1"/>
    <col min="10754" max="10754" width="4.5" style="52" bestFit="1" customWidth="1"/>
    <col min="10755" max="10755" width="27.25" style="52" customWidth="1"/>
    <col min="10756" max="10756" width="17.875" style="52" customWidth="1"/>
    <col min="10757" max="10757" width="19.5" style="52" bestFit="1" customWidth="1"/>
    <col min="10758" max="10769" width="14.5" style="52" customWidth="1"/>
    <col min="10770" max="10772" width="14.25" style="52" bestFit="1" customWidth="1"/>
    <col min="10773" max="10773" width="9" style="52"/>
    <col min="10774" max="10781" width="0" style="52" hidden="1" customWidth="1"/>
    <col min="10782" max="11008" width="9" style="52"/>
    <col min="11009" max="11009" width="4.375" style="52" customWidth="1"/>
    <col min="11010" max="11010" width="4.5" style="52" bestFit="1" customWidth="1"/>
    <col min="11011" max="11011" width="27.25" style="52" customWidth="1"/>
    <col min="11012" max="11012" width="17.875" style="52" customWidth="1"/>
    <col min="11013" max="11013" width="19.5" style="52" bestFit="1" customWidth="1"/>
    <col min="11014" max="11025" width="14.5" style="52" customWidth="1"/>
    <col min="11026" max="11028" width="14.25" style="52" bestFit="1" customWidth="1"/>
    <col min="11029" max="11029" width="9" style="52"/>
    <col min="11030" max="11037" width="0" style="52" hidden="1" customWidth="1"/>
    <col min="11038" max="11264" width="9" style="52"/>
    <col min="11265" max="11265" width="4.375" style="52" customWidth="1"/>
    <col min="11266" max="11266" width="4.5" style="52" bestFit="1" customWidth="1"/>
    <col min="11267" max="11267" width="27.25" style="52" customWidth="1"/>
    <col min="11268" max="11268" width="17.875" style="52" customWidth="1"/>
    <col min="11269" max="11269" width="19.5" style="52" bestFit="1" customWidth="1"/>
    <col min="11270" max="11281" width="14.5" style="52" customWidth="1"/>
    <col min="11282" max="11284" width="14.25" style="52" bestFit="1" customWidth="1"/>
    <col min="11285" max="11285" width="9" style="52"/>
    <col min="11286" max="11293" width="0" style="52" hidden="1" customWidth="1"/>
    <col min="11294" max="11520" width="9" style="52"/>
    <col min="11521" max="11521" width="4.375" style="52" customWidth="1"/>
    <col min="11522" max="11522" width="4.5" style="52" bestFit="1" customWidth="1"/>
    <col min="11523" max="11523" width="27.25" style="52" customWidth="1"/>
    <col min="11524" max="11524" width="17.875" style="52" customWidth="1"/>
    <col min="11525" max="11525" width="19.5" style="52" bestFit="1" customWidth="1"/>
    <col min="11526" max="11537" width="14.5" style="52" customWidth="1"/>
    <col min="11538" max="11540" width="14.25" style="52" bestFit="1" customWidth="1"/>
    <col min="11541" max="11541" width="9" style="52"/>
    <col min="11542" max="11549" width="0" style="52" hidden="1" customWidth="1"/>
    <col min="11550" max="11776" width="9" style="52"/>
    <col min="11777" max="11777" width="4.375" style="52" customWidth="1"/>
    <col min="11778" max="11778" width="4.5" style="52" bestFit="1" customWidth="1"/>
    <col min="11779" max="11779" width="27.25" style="52" customWidth="1"/>
    <col min="11780" max="11780" width="17.875" style="52" customWidth="1"/>
    <col min="11781" max="11781" width="19.5" style="52" bestFit="1" customWidth="1"/>
    <col min="11782" max="11793" width="14.5" style="52" customWidth="1"/>
    <col min="11794" max="11796" width="14.25" style="52" bestFit="1" customWidth="1"/>
    <col min="11797" max="11797" width="9" style="52"/>
    <col min="11798" max="11805" width="0" style="52" hidden="1" customWidth="1"/>
    <col min="11806" max="12032" width="9" style="52"/>
    <col min="12033" max="12033" width="4.375" style="52" customWidth="1"/>
    <col min="12034" max="12034" width="4.5" style="52" bestFit="1" customWidth="1"/>
    <col min="12035" max="12035" width="27.25" style="52" customWidth="1"/>
    <col min="12036" max="12036" width="17.875" style="52" customWidth="1"/>
    <col min="12037" max="12037" width="19.5" style="52" bestFit="1" customWidth="1"/>
    <col min="12038" max="12049" width="14.5" style="52" customWidth="1"/>
    <col min="12050" max="12052" width="14.25" style="52" bestFit="1" customWidth="1"/>
    <col min="12053" max="12053" width="9" style="52"/>
    <col min="12054" max="12061" width="0" style="52" hidden="1" customWidth="1"/>
    <col min="12062" max="12288" width="9" style="52"/>
    <col min="12289" max="12289" width="4.375" style="52" customWidth="1"/>
    <col min="12290" max="12290" width="4.5" style="52" bestFit="1" customWidth="1"/>
    <col min="12291" max="12291" width="27.25" style="52" customWidth="1"/>
    <col min="12292" max="12292" width="17.875" style="52" customWidth="1"/>
    <col min="12293" max="12293" width="19.5" style="52" bestFit="1" customWidth="1"/>
    <col min="12294" max="12305" width="14.5" style="52" customWidth="1"/>
    <col min="12306" max="12308" width="14.25" style="52" bestFit="1" customWidth="1"/>
    <col min="12309" max="12309" width="9" style="52"/>
    <col min="12310" max="12317" width="0" style="52" hidden="1" customWidth="1"/>
    <col min="12318" max="12544" width="9" style="52"/>
    <col min="12545" max="12545" width="4.375" style="52" customWidth="1"/>
    <col min="12546" max="12546" width="4.5" style="52" bestFit="1" customWidth="1"/>
    <col min="12547" max="12547" width="27.25" style="52" customWidth="1"/>
    <col min="12548" max="12548" width="17.875" style="52" customWidth="1"/>
    <col min="12549" max="12549" width="19.5" style="52" bestFit="1" customWidth="1"/>
    <col min="12550" max="12561" width="14.5" style="52" customWidth="1"/>
    <col min="12562" max="12564" width="14.25" style="52" bestFit="1" customWidth="1"/>
    <col min="12565" max="12565" width="9" style="52"/>
    <col min="12566" max="12573" width="0" style="52" hidden="1" customWidth="1"/>
    <col min="12574" max="12800" width="9" style="52"/>
    <col min="12801" max="12801" width="4.375" style="52" customWidth="1"/>
    <col min="12802" max="12802" width="4.5" style="52" bestFit="1" customWidth="1"/>
    <col min="12803" max="12803" width="27.25" style="52" customWidth="1"/>
    <col min="12804" max="12804" width="17.875" style="52" customWidth="1"/>
    <col min="12805" max="12805" width="19.5" style="52" bestFit="1" customWidth="1"/>
    <col min="12806" max="12817" width="14.5" style="52" customWidth="1"/>
    <col min="12818" max="12820" width="14.25" style="52" bestFit="1" customWidth="1"/>
    <col min="12821" max="12821" width="9" style="52"/>
    <col min="12822" max="12829" width="0" style="52" hidden="1" customWidth="1"/>
    <col min="12830" max="13056" width="9" style="52"/>
    <col min="13057" max="13057" width="4.375" style="52" customWidth="1"/>
    <col min="13058" max="13058" width="4.5" style="52" bestFit="1" customWidth="1"/>
    <col min="13059" max="13059" width="27.25" style="52" customWidth="1"/>
    <col min="13060" max="13060" width="17.875" style="52" customWidth="1"/>
    <col min="13061" max="13061" width="19.5" style="52" bestFit="1" customWidth="1"/>
    <col min="13062" max="13073" width="14.5" style="52" customWidth="1"/>
    <col min="13074" max="13076" width="14.25" style="52" bestFit="1" customWidth="1"/>
    <col min="13077" max="13077" width="9" style="52"/>
    <col min="13078" max="13085" width="0" style="52" hidden="1" customWidth="1"/>
    <col min="13086" max="13312" width="9" style="52"/>
    <col min="13313" max="13313" width="4.375" style="52" customWidth="1"/>
    <col min="13314" max="13314" width="4.5" style="52" bestFit="1" customWidth="1"/>
    <col min="13315" max="13315" width="27.25" style="52" customWidth="1"/>
    <col min="13316" max="13316" width="17.875" style="52" customWidth="1"/>
    <col min="13317" max="13317" width="19.5" style="52" bestFit="1" customWidth="1"/>
    <col min="13318" max="13329" width="14.5" style="52" customWidth="1"/>
    <col min="13330" max="13332" width="14.25" style="52" bestFit="1" customWidth="1"/>
    <col min="13333" max="13333" width="9" style="52"/>
    <col min="13334" max="13341" width="0" style="52" hidden="1" customWidth="1"/>
    <col min="13342" max="13568" width="9" style="52"/>
    <col min="13569" max="13569" width="4.375" style="52" customWidth="1"/>
    <col min="13570" max="13570" width="4.5" style="52" bestFit="1" customWidth="1"/>
    <col min="13571" max="13571" width="27.25" style="52" customWidth="1"/>
    <col min="13572" max="13572" width="17.875" style="52" customWidth="1"/>
    <col min="13573" max="13573" width="19.5" style="52" bestFit="1" customWidth="1"/>
    <col min="13574" max="13585" width="14.5" style="52" customWidth="1"/>
    <col min="13586" max="13588" width="14.25" style="52" bestFit="1" customWidth="1"/>
    <col min="13589" max="13589" width="9" style="52"/>
    <col min="13590" max="13597" width="0" style="52" hidden="1" customWidth="1"/>
    <col min="13598" max="13824" width="9" style="52"/>
    <col min="13825" max="13825" width="4.375" style="52" customWidth="1"/>
    <col min="13826" max="13826" width="4.5" style="52" bestFit="1" customWidth="1"/>
    <col min="13827" max="13827" width="27.25" style="52" customWidth="1"/>
    <col min="13828" max="13828" width="17.875" style="52" customWidth="1"/>
    <col min="13829" max="13829" width="19.5" style="52" bestFit="1" customWidth="1"/>
    <col min="13830" max="13841" width="14.5" style="52" customWidth="1"/>
    <col min="13842" max="13844" width="14.25" style="52" bestFit="1" customWidth="1"/>
    <col min="13845" max="13845" width="9" style="52"/>
    <col min="13846" max="13853" width="0" style="52" hidden="1" customWidth="1"/>
    <col min="13854" max="14080" width="9" style="52"/>
    <col min="14081" max="14081" width="4.375" style="52" customWidth="1"/>
    <col min="14082" max="14082" width="4.5" style="52" bestFit="1" customWidth="1"/>
    <col min="14083" max="14083" width="27.25" style="52" customWidth="1"/>
    <col min="14084" max="14084" width="17.875" style="52" customWidth="1"/>
    <col min="14085" max="14085" width="19.5" style="52" bestFit="1" customWidth="1"/>
    <col min="14086" max="14097" width="14.5" style="52" customWidth="1"/>
    <col min="14098" max="14100" width="14.25" style="52" bestFit="1" customWidth="1"/>
    <col min="14101" max="14101" width="9" style="52"/>
    <col min="14102" max="14109" width="0" style="52" hidden="1" customWidth="1"/>
    <col min="14110" max="14336" width="9" style="52"/>
    <col min="14337" max="14337" width="4.375" style="52" customWidth="1"/>
    <col min="14338" max="14338" width="4.5" style="52" bestFit="1" customWidth="1"/>
    <col min="14339" max="14339" width="27.25" style="52" customWidth="1"/>
    <col min="14340" max="14340" width="17.875" style="52" customWidth="1"/>
    <col min="14341" max="14341" width="19.5" style="52" bestFit="1" customWidth="1"/>
    <col min="14342" max="14353" width="14.5" style="52" customWidth="1"/>
    <col min="14354" max="14356" width="14.25" style="52" bestFit="1" customWidth="1"/>
    <col min="14357" max="14357" width="9" style="52"/>
    <col min="14358" max="14365" width="0" style="52" hidden="1" customWidth="1"/>
    <col min="14366" max="14592" width="9" style="52"/>
    <col min="14593" max="14593" width="4.375" style="52" customWidth="1"/>
    <col min="14594" max="14594" width="4.5" style="52" bestFit="1" customWidth="1"/>
    <col min="14595" max="14595" width="27.25" style="52" customWidth="1"/>
    <col min="14596" max="14596" width="17.875" style="52" customWidth="1"/>
    <col min="14597" max="14597" width="19.5" style="52" bestFit="1" customWidth="1"/>
    <col min="14598" max="14609" width="14.5" style="52" customWidth="1"/>
    <col min="14610" max="14612" width="14.25" style="52" bestFit="1" customWidth="1"/>
    <col min="14613" max="14613" width="9" style="52"/>
    <col min="14614" max="14621" width="0" style="52" hidden="1" customWidth="1"/>
    <col min="14622" max="14848" width="9" style="52"/>
    <col min="14849" max="14849" width="4.375" style="52" customWidth="1"/>
    <col min="14850" max="14850" width="4.5" style="52" bestFit="1" customWidth="1"/>
    <col min="14851" max="14851" width="27.25" style="52" customWidth="1"/>
    <col min="14852" max="14852" width="17.875" style="52" customWidth="1"/>
    <col min="14853" max="14853" width="19.5" style="52" bestFit="1" customWidth="1"/>
    <col min="14854" max="14865" width="14.5" style="52" customWidth="1"/>
    <col min="14866" max="14868" width="14.25" style="52" bestFit="1" customWidth="1"/>
    <col min="14869" max="14869" width="9" style="52"/>
    <col min="14870" max="14877" width="0" style="52" hidden="1" customWidth="1"/>
    <col min="14878" max="15104" width="9" style="52"/>
    <col min="15105" max="15105" width="4.375" style="52" customWidth="1"/>
    <col min="15106" max="15106" width="4.5" style="52" bestFit="1" customWidth="1"/>
    <col min="15107" max="15107" width="27.25" style="52" customWidth="1"/>
    <col min="15108" max="15108" width="17.875" style="52" customWidth="1"/>
    <col min="15109" max="15109" width="19.5" style="52" bestFit="1" customWidth="1"/>
    <col min="15110" max="15121" width="14.5" style="52" customWidth="1"/>
    <col min="15122" max="15124" width="14.25" style="52" bestFit="1" customWidth="1"/>
    <col min="15125" max="15125" width="9" style="52"/>
    <col min="15126" max="15133" width="0" style="52" hidden="1" customWidth="1"/>
    <col min="15134" max="15360" width="9" style="52"/>
    <col min="15361" max="15361" width="4.375" style="52" customWidth="1"/>
    <col min="15362" max="15362" width="4.5" style="52" bestFit="1" customWidth="1"/>
    <col min="15363" max="15363" width="27.25" style="52" customWidth="1"/>
    <col min="15364" max="15364" width="17.875" style="52" customWidth="1"/>
    <col min="15365" max="15365" width="19.5" style="52" bestFit="1" customWidth="1"/>
    <col min="15366" max="15377" width="14.5" style="52" customWidth="1"/>
    <col min="15378" max="15380" width="14.25" style="52" bestFit="1" customWidth="1"/>
    <col min="15381" max="15381" width="9" style="52"/>
    <col min="15382" max="15389" width="0" style="52" hidden="1" customWidth="1"/>
    <col min="15390" max="15616" width="9" style="52"/>
    <col min="15617" max="15617" width="4.375" style="52" customWidth="1"/>
    <col min="15618" max="15618" width="4.5" style="52" bestFit="1" customWidth="1"/>
    <col min="15619" max="15619" width="27.25" style="52" customWidth="1"/>
    <col min="15620" max="15620" width="17.875" style="52" customWidth="1"/>
    <col min="15621" max="15621" width="19.5" style="52" bestFit="1" customWidth="1"/>
    <col min="15622" max="15633" width="14.5" style="52" customWidth="1"/>
    <col min="15634" max="15636" width="14.25" style="52" bestFit="1" customWidth="1"/>
    <col min="15637" max="15637" width="9" style="52"/>
    <col min="15638" max="15645" width="0" style="52" hidden="1" customWidth="1"/>
    <col min="15646" max="15872" width="9" style="52"/>
    <col min="15873" max="15873" width="4.375" style="52" customWidth="1"/>
    <col min="15874" max="15874" width="4.5" style="52" bestFit="1" customWidth="1"/>
    <col min="15875" max="15875" width="27.25" style="52" customWidth="1"/>
    <col min="15876" max="15876" width="17.875" style="52" customWidth="1"/>
    <col min="15877" max="15877" width="19.5" style="52" bestFit="1" customWidth="1"/>
    <col min="15878" max="15889" width="14.5" style="52" customWidth="1"/>
    <col min="15890" max="15892" width="14.25" style="52" bestFit="1" customWidth="1"/>
    <col min="15893" max="15893" width="9" style="52"/>
    <col min="15894" max="15901" width="0" style="52" hidden="1" customWidth="1"/>
    <col min="15902" max="16128" width="9" style="52"/>
    <col min="16129" max="16129" width="4.375" style="52" customWidth="1"/>
    <col min="16130" max="16130" width="4.5" style="52" bestFit="1" customWidth="1"/>
    <col min="16131" max="16131" width="27.25" style="52" customWidth="1"/>
    <col min="16132" max="16132" width="17.875" style="52" customWidth="1"/>
    <col min="16133" max="16133" width="19.5" style="52" bestFit="1" customWidth="1"/>
    <col min="16134" max="16145" width="14.5" style="52" customWidth="1"/>
    <col min="16146" max="16148" width="14.25" style="52" bestFit="1" customWidth="1"/>
    <col min="16149" max="16149" width="9" style="52"/>
    <col min="16150" max="16157" width="0" style="52" hidden="1" customWidth="1"/>
    <col min="16158" max="16384" width="9" style="52"/>
  </cols>
  <sheetData>
    <row r="1" spans="1:29" ht="28.5" customHeight="1" thickBot="1" x14ac:dyDescent="0.35">
      <c r="B1" s="47" t="s">
        <v>256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9" x14ac:dyDescent="0.15">
      <c r="B2" s="53" t="s">
        <v>0</v>
      </c>
      <c r="C2" s="54"/>
      <c r="D2" s="54" t="s">
        <v>1</v>
      </c>
      <c r="E2" s="55" t="s">
        <v>2</v>
      </c>
      <c r="F2" s="48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  <c r="P2" s="45" t="s">
        <v>13</v>
      </c>
      <c r="Q2" s="43" t="s">
        <v>14</v>
      </c>
      <c r="R2" s="43" t="s">
        <v>15</v>
      </c>
      <c r="S2" s="43" t="s">
        <v>16</v>
      </c>
      <c r="T2" s="50" t="s">
        <v>17</v>
      </c>
    </row>
    <row r="3" spans="1:29" x14ac:dyDescent="0.15">
      <c r="B3" s="56"/>
      <c r="C3" s="57"/>
      <c r="D3" s="57"/>
      <c r="E3" s="58"/>
      <c r="F3" s="49"/>
      <c r="G3" s="46"/>
      <c r="H3" s="46"/>
      <c r="I3" s="46"/>
      <c r="J3" s="46"/>
      <c r="K3" s="46"/>
      <c r="L3" s="46"/>
      <c r="M3" s="46"/>
      <c r="N3" s="46"/>
      <c r="O3" s="46"/>
      <c r="P3" s="46"/>
      <c r="Q3" s="44"/>
      <c r="R3" s="44"/>
      <c r="S3" s="44"/>
      <c r="T3" s="51"/>
    </row>
    <row r="4" spans="1:29" x14ac:dyDescent="0.15">
      <c r="B4" s="59" t="s">
        <v>18</v>
      </c>
      <c r="C4" s="60"/>
      <c r="D4" s="61" t="s">
        <v>161</v>
      </c>
      <c r="E4" s="62" t="s">
        <v>161</v>
      </c>
      <c r="F4" s="63">
        <v>44671</v>
      </c>
      <c r="G4" s="64">
        <v>44699</v>
      </c>
      <c r="H4" s="64">
        <v>44727</v>
      </c>
      <c r="I4" s="64">
        <v>44756</v>
      </c>
      <c r="J4" s="64">
        <v>44790</v>
      </c>
      <c r="K4" s="64">
        <v>44825</v>
      </c>
      <c r="L4" s="64">
        <v>44853</v>
      </c>
      <c r="M4" s="64">
        <v>44881</v>
      </c>
      <c r="N4" s="64">
        <v>44916</v>
      </c>
      <c r="O4" s="64">
        <v>44944</v>
      </c>
      <c r="P4" s="64">
        <v>44972</v>
      </c>
      <c r="Q4" s="65">
        <v>44993</v>
      </c>
      <c r="R4" s="168"/>
      <c r="S4" s="168"/>
      <c r="T4" s="67"/>
    </row>
    <row r="5" spans="1:29" x14ac:dyDescent="0.15">
      <c r="B5" s="59" t="s">
        <v>20</v>
      </c>
      <c r="C5" s="60"/>
      <c r="D5" s="61" t="s">
        <v>161</v>
      </c>
      <c r="E5" s="62" t="s">
        <v>161</v>
      </c>
      <c r="F5" s="68">
        <v>15.5</v>
      </c>
      <c r="G5" s="69">
        <v>18</v>
      </c>
      <c r="H5" s="69">
        <v>21</v>
      </c>
      <c r="I5" s="69">
        <v>26</v>
      </c>
      <c r="J5" s="69">
        <v>28.5</v>
      </c>
      <c r="K5" s="69">
        <v>26</v>
      </c>
      <c r="L5" s="69">
        <v>21.5</v>
      </c>
      <c r="M5" s="69">
        <v>19</v>
      </c>
      <c r="N5" s="69">
        <v>13.5</v>
      </c>
      <c r="O5" s="69">
        <v>10</v>
      </c>
      <c r="P5" s="69">
        <v>9.5</v>
      </c>
      <c r="Q5" s="70">
        <v>10.5</v>
      </c>
      <c r="R5" s="169">
        <f>MIN(F5:Q5)</f>
        <v>9.5</v>
      </c>
      <c r="S5" s="169">
        <f>MAX(F5:Q5)</f>
        <v>28.5</v>
      </c>
      <c r="T5" s="72">
        <f>AVERAGE(F5:Q5)</f>
        <v>18.25</v>
      </c>
    </row>
    <row r="6" spans="1:29" ht="14.25" thickBot="1" x14ac:dyDescent="0.2">
      <c r="B6" s="73" t="s">
        <v>21</v>
      </c>
      <c r="C6" s="74"/>
      <c r="D6" s="75" t="s">
        <v>160</v>
      </c>
      <c r="E6" s="76" t="s">
        <v>160</v>
      </c>
      <c r="F6" s="77">
        <v>20</v>
      </c>
      <c r="G6" s="78">
        <v>22.5</v>
      </c>
      <c r="H6" s="78">
        <v>20</v>
      </c>
      <c r="I6" s="78">
        <v>22</v>
      </c>
      <c r="J6" s="78">
        <v>25.5</v>
      </c>
      <c r="K6" s="78">
        <v>22.5</v>
      </c>
      <c r="L6" s="78">
        <v>16</v>
      </c>
      <c r="M6" s="78">
        <v>14</v>
      </c>
      <c r="N6" s="78">
        <v>3.5</v>
      </c>
      <c r="O6" s="78">
        <v>7</v>
      </c>
      <c r="P6" s="78">
        <v>3</v>
      </c>
      <c r="Q6" s="79">
        <v>13</v>
      </c>
      <c r="R6" s="80">
        <f>MIN(F6:Q6)</f>
        <v>3</v>
      </c>
      <c r="S6" s="81">
        <f>MAX(F6:Q6)</f>
        <v>25.5</v>
      </c>
      <c r="T6" s="81">
        <f>AVERAGE(F6:Q6)</f>
        <v>15.75</v>
      </c>
    </row>
    <row r="7" spans="1:29" ht="14.25" thickTop="1" x14ac:dyDescent="0.15">
      <c r="A7" s="82"/>
      <c r="B7" s="83">
        <v>1</v>
      </c>
      <c r="C7" s="84" t="s">
        <v>22</v>
      </c>
      <c r="D7" s="1" t="s">
        <v>23</v>
      </c>
      <c r="E7" s="85" t="s">
        <v>24</v>
      </c>
      <c r="F7" s="86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8">
        <v>0</v>
      </c>
      <c r="M7" s="87">
        <v>0</v>
      </c>
      <c r="N7" s="87">
        <v>0</v>
      </c>
      <c r="O7" s="87">
        <v>0</v>
      </c>
      <c r="P7" s="87">
        <v>0</v>
      </c>
      <c r="Q7" s="89">
        <v>0</v>
      </c>
      <c r="R7" s="90">
        <f>IF(U7=1,"",IF(W7&gt;0,V7,IF(Y7&gt;0,Z7,"")))</f>
        <v>0</v>
      </c>
      <c r="S7" s="91">
        <f t="shared" ref="S7:S58" si="0">IF(U7=1,"",IF(X7=12,"",IF(W7+X7=12,V7,AA7)))</f>
        <v>0</v>
      </c>
      <c r="T7" s="92">
        <f t="shared" ref="T7:T58" si="1">IF(R66&gt;AC7,R66,V7)</f>
        <v>0</v>
      </c>
      <c r="V7" s="52">
        <v>0</v>
      </c>
      <c r="W7" s="52">
        <f t="shared" ref="W7:W58" si="2">COUNTIF(F7:Q7,V7)</f>
        <v>12</v>
      </c>
      <c r="X7" s="52">
        <f t="shared" ref="X7:X58" si="3">COUNTIF(F7:Q7,"")</f>
        <v>0</v>
      </c>
      <c r="Y7" s="52">
        <f t="shared" ref="Y7:Y58" si="4">12-(W7+X7)</f>
        <v>0</v>
      </c>
      <c r="Z7" s="52">
        <f t="shared" ref="Z7:Z58" si="5">MIN(F7:Q7)</f>
        <v>0</v>
      </c>
      <c r="AA7" s="52">
        <f t="shared" ref="AA7:AA58" si="6">MAX(F7:Q7)</f>
        <v>0</v>
      </c>
      <c r="AC7" s="52">
        <v>0</v>
      </c>
    </row>
    <row r="8" spans="1:29" x14ac:dyDescent="0.15">
      <c r="A8" s="82"/>
      <c r="B8" s="93">
        <v>2</v>
      </c>
      <c r="C8" s="94" t="s">
        <v>25</v>
      </c>
      <c r="D8" s="2" t="s">
        <v>26</v>
      </c>
      <c r="E8" s="95" t="s">
        <v>27</v>
      </c>
      <c r="F8" s="96" t="s">
        <v>244</v>
      </c>
      <c r="G8" s="97" t="s">
        <v>244</v>
      </c>
      <c r="H8" s="97" t="s">
        <v>244</v>
      </c>
      <c r="I8" s="97" t="s">
        <v>244</v>
      </c>
      <c r="J8" s="97" t="s">
        <v>244</v>
      </c>
      <c r="K8" s="97" t="s">
        <v>244</v>
      </c>
      <c r="L8" s="97" t="s">
        <v>244</v>
      </c>
      <c r="M8" s="97" t="s">
        <v>244</v>
      </c>
      <c r="N8" s="97" t="s">
        <v>244</v>
      </c>
      <c r="O8" s="97" t="s">
        <v>244</v>
      </c>
      <c r="P8" s="97" t="s">
        <v>244</v>
      </c>
      <c r="Q8" s="98" t="s">
        <v>244</v>
      </c>
      <c r="R8" s="99" t="str">
        <f t="shared" ref="R8:R58" si="7">IF(U8=1,"",IF(W8&gt;0,V8,IF(Y8&gt;0,Z8,"")))</f>
        <v>不検出</v>
      </c>
      <c r="S8" s="100" t="str">
        <f t="shared" si="0"/>
        <v>不検出</v>
      </c>
      <c r="T8" s="101"/>
      <c r="V8" s="52" t="s">
        <v>28</v>
      </c>
      <c r="W8" s="52">
        <f t="shared" si="2"/>
        <v>12</v>
      </c>
      <c r="X8" s="52">
        <f t="shared" si="3"/>
        <v>0</v>
      </c>
      <c r="Y8" s="52">
        <f t="shared" si="4"/>
        <v>0</v>
      </c>
      <c r="Z8" s="52">
        <f t="shared" si="5"/>
        <v>0</v>
      </c>
      <c r="AA8" s="52">
        <f t="shared" si="6"/>
        <v>0</v>
      </c>
      <c r="AC8" s="52" t="s">
        <v>28</v>
      </c>
    </row>
    <row r="9" spans="1:29" x14ac:dyDescent="0.15">
      <c r="A9" s="82"/>
      <c r="B9" s="93">
        <v>3</v>
      </c>
      <c r="C9" s="102" t="s">
        <v>29</v>
      </c>
      <c r="D9" s="3" t="s">
        <v>30</v>
      </c>
      <c r="E9" s="103" t="s">
        <v>31</v>
      </c>
      <c r="F9" s="104"/>
      <c r="G9" s="105"/>
      <c r="H9" s="105" t="s">
        <v>32</v>
      </c>
      <c r="I9" s="105"/>
      <c r="J9" s="105"/>
      <c r="K9" s="105" t="s">
        <v>32</v>
      </c>
      <c r="L9" s="105"/>
      <c r="M9" s="105"/>
      <c r="N9" s="105" t="s">
        <v>32</v>
      </c>
      <c r="O9" s="105"/>
      <c r="P9" s="105"/>
      <c r="Q9" s="106" t="s">
        <v>32</v>
      </c>
      <c r="R9" s="107" t="str">
        <f t="shared" si="7"/>
        <v>0.0003未満</v>
      </c>
      <c r="S9" s="108" t="str">
        <f t="shared" si="0"/>
        <v>0.0003未満</v>
      </c>
      <c r="T9" s="109" t="str">
        <f t="shared" si="1"/>
        <v>0.0003未満</v>
      </c>
      <c r="V9" s="52" t="s">
        <v>32</v>
      </c>
      <c r="W9" s="52">
        <f t="shared" si="2"/>
        <v>4</v>
      </c>
      <c r="X9" s="52">
        <f t="shared" si="3"/>
        <v>8</v>
      </c>
      <c r="Y9" s="52">
        <f t="shared" si="4"/>
        <v>0</v>
      </c>
      <c r="Z9" s="52">
        <f t="shared" si="5"/>
        <v>0</v>
      </c>
      <c r="AA9" s="52">
        <f t="shared" si="6"/>
        <v>0</v>
      </c>
      <c r="AC9" s="52">
        <v>2.9999999999999997E-4</v>
      </c>
    </row>
    <row r="10" spans="1:29" x14ac:dyDescent="0.15">
      <c r="A10" s="82"/>
      <c r="B10" s="93">
        <v>4</v>
      </c>
      <c r="C10" s="94" t="s">
        <v>33</v>
      </c>
      <c r="D10" s="2" t="s">
        <v>34</v>
      </c>
      <c r="E10" s="95" t="s">
        <v>35</v>
      </c>
      <c r="F10" s="110"/>
      <c r="G10" s="111"/>
      <c r="H10" s="111" t="s">
        <v>36</v>
      </c>
      <c r="I10" s="111"/>
      <c r="J10" s="111"/>
      <c r="K10" s="111" t="s">
        <v>36</v>
      </c>
      <c r="L10" s="111"/>
      <c r="M10" s="111"/>
      <c r="N10" s="111" t="s">
        <v>36</v>
      </c>
      <c r="O10" s="111"/>
      <c r="P10" s="111"/>
      <c r="Q10" s="112" t="s">
        <v>36</v>
      </c>
      <c r="R10" s="113" t="str">
        <f t="shared" si="7"/>
        <v>0.00005未満</v>
      </c>
      <c r="S10" s="114" t="str">
        <f t="shared" si="0"/>
        <v>0.00005未満</v>
      </c>
      <c r="T10" s="115" t="str">
        <f t="shared" si="1"/>
        <v>0.00005未満</v>
      </c>
      <c r="V10" s="52" t="s">
        <v>36</v>
      </c>
      <c r="W10" s="52">
        <f t="shared" si="2"/>
        <v>4</v>
      </c>
      <c r="X10" s="52">
        <f t="shared" si="3"/>
        <v>8</v>
      </c>
      <c r="Y10" s="52">
        <f t="shared" si="4"/>
        <v>0</v>
      </c>
      <c r="Z10" s="52">
        <f t="shared" si="5"/>
        <v>0</v>
      </c>
      <c r="AA10" s="52">
        <f t="shared" si="6"/>
        <v>0</v>
      </c>
      <c r="AC10" s="52">
        <v>5.0000000000000002E-5</v>
      </c>
    </row>
    <row r="11" spans="1:29" x14ac:dyDescent="0.15">
      <c r="A11" s="82"/>
      <c r="B11" s="93">
        <v>5</v>
      </c>
      <c r="C11" s="102" t="s">
        <v>37</v>
      </c>
      <c r="D11" s="3" t="s">
        <v>38</v>
      </c>
      <c r="E11" s="103" t="s">
        <v>39</v>
      </c>
      <c r="F11" s="116"/>
      <c r="G11" s="117"/>
      <c r="H11" s="117" t="s">
        <v>40</v>
      </c>
      <c r="I11" s="117"/>
      <c r="J11" s="117"/>
      <c r="K11" s="117" t="s">
        <v>40</v>
      </c>
      <c r="L11" s="117"/>
      <c r="M11" s="117"/>
      <c r="N11" s="117" t="s">
        <v>40</v>
      </c>
      <c r="O11" s="117"/>
      <c r="P11" s="117"/>
      <c r="Q11" s="118" t="s">
        <v>40</v>
      </c>
      <c r="R11" s="119" t="str">
        <f t="shared" si="7"/>
        <v>0.001未満</v>
      </c>
      <c r="S11" s="120" t="str">
        <f t="shared" si="0"/>
        <v>0.001未満</v>
      </c>
      <c r="T11" s="121" t="str">
        <f t="shared" si="1"/>
        <v>0.001未満</v>
      </c>
      <c r="V11" s="52" t="s">
        <v>40</v>
      </c>
      <c r="W11" s="52">
        <f t="shared" si="2"/>
        <v>4</v>
      </c>
      <c r="X11" s="52">
        <f t="shared" si="3"/>
        <v>8</v>
      </c>
      <c r="Y11" s="52">
        <f t="shared" si="4"/>
        <v>0</v>
      </c>
      <c r="Z11" s="52">
        <f t="shared" si="5"/>
        <v>0</v>
      </c>
      <c r="AA11" s="52">
        <f t="shared" si="6"/>
        <v>0</v>
      </c>
      <c r="AC11" s="52">
        <v>1E-3</v>
      </c>
    </row>
    <row r="12" spans="1:29" x14ac:dyDescent="0.15">
      <c r="A12" s="82"/>
      <c r="B12" s="93">
        <v>6</v>
      </c>
      <c r="C12" s="94" t="s">
        <v>41</v>
      </c>
      <c r="D12" s="2" t="s">
        <v>38</v>
      </c>
      <c r="E12" s="95" t="s">
        <v>39</v>
      </c>
      <c r="F12" s="116"/>
      <c r="G12" s="117"/>
      <c r="H12" s="117" t="s">
        <v>40</v>
      </c>
      <c r="I12" s="117"/>
      <c r="J12" s="117"/>
      <c r="K12" s="117" t="s">
        <v>40</v>
      </c>
      <c r="L12" s="117"/>
      <c r="M12" s="117"/>
      <c r="N12" s="117" t="s">
        <v>40</v>
      </c>
      <c r="O12" s="117"/>
      <c r="P12" s="117"/>
      <c r="Q12" s="118" t="s">
        <v>40</v>
      </c>
      <c r="R12" s="119" t="str">
        <f t="shared" si="7"/>
        <v>0.001未満</v>
      </c>
      <c r="S12" s="120" t="str">
        <f t="shared" si="0"/>
        <v>0.001未満</v>
      </c>
      <c r="T12" s="121" t="str">
        <f t="shared" si="1"/>
        <v>0.001未満</v>
      </c>
      <c r="V12" s="52" t="s">
        <v>40</v>
      </c>
      <c r="W12" s="52">
        <f t="shared" si="2"/>
        <v>4</v>
      </c>
      <c r="X12" s="52">
        <f t="shared" si="3"/>
        <v>8</v>
      </c>
      <c r="Y12" s="52">
        <f t="shared" si="4"/>
        <v>0</v>
      </c>
      <c r="Z12" s="52">
        <f t="shared" si="5"/>
        <v>0</v>
      </c>
      <c r="AA12" s="52">
        <f t="shared" si="6"/>
        <v>0</v>
      </c>
      <c r="AC12" s="52">
        <v>1E-3</v>
      </c>
    </row>
    <row r="13" spans="1:29" x14ac:dyDescent="0.15">
      <c r="A13" s="82"/>
      <c r="B13" s="93">
        <v>7</v>
      </c>
      <c r="C13" s="102" t="s">
        <v>42</v>
      </c>
      <c r="D13" s="3" t="s">
        <v>38</v>
      </c>
      <c r="E13" s="103" t="s">
        <v>39</v>
      </c>
      <c r="F13" s="116"/>
      <c r="G13" s="117"/>
      <c r="H13" s="117" t="s">
        <v>40</v>
      </c>
      <c r="I13" s="117"/>
      <c r="J13" s="117"/>
      <c r="K13" s="117" t="s">
        <v>40</v>
      </c>
      <c r="L13" s="117"/>
      <c r="M13" s="117"/>
      <c r="N13" s="117" t="s">
        <v>40</v>
      </c>
      <c r="O13" s="117"/>
      <c r="P13" s="117"/>
      <c r="Q13" s="118" t="s">
        <v>40</v>
      </c>
      <c r="R13" s="119" t="str">
        <f t="shared" si="7"/>
        <v>0.001未満</v>
      </c>
      <c r="S13" s="120" t="str">
        <f t="shared" si="0"/>
        <v>0.001未満</v>
      </c>
      <c r="T13" s="121" t="str">
        <f t="shared" si="1"/>
        <v>0.001未満</v>
      </c>
      <c r="V13" s="52" t="s">
        <v>40</v>
      </c>
      <c r="W13" s="52">
        <f t="shared" si="2"/>
        <v>4</v>
      </c>
      <c r="X13" s="52">
        <f t="shared" si="3"/>
        <v>8</v>
      </c>
      <c r="Y13" s="52">
        <f t="shared" si="4"/>
        <v>0</v>
      </c>
      <c r="Z13" s="52">
        <f t="shared" si="5"/>
        <v>0</v>
      </c>
      <c r="AA13" s="52">
        <f t="shared" si="6"/>
        <v>0</v>
      </c>
      <c r="AC13" s="52">
        <v>1E-3</v>
      </c>
    </row>
    <row r="14" spans="1:29" x14ac:dyDescent="0.15">
      <c r="A14" s="82"/>
      <c r="B14" s="93">
        <v>8</v>
      </c>
      <c r="C14" s="94" t="s">
        <v>43</v>
      </c>
      <c r="D14" s="2" t="s">
        <v>44</v>
      </c>
      <c r="E14" s="95" t="s">
        <v>45</v>
      </c>
      <c r="F14" s="116"/>
      <c r="G14" s="117"/>
      <c r="H14" s="117" t="s">
        <v>46</v>
      </c>
      <c r="I14" s="117"/>
      <c r="J14" s="117"/>
      <c r="K14" s="117" t="s">
        <v>46</v>
      </c>
      <c r="L14" s="117"/>
      <c r="M14" s="117"/>
      <c r="N14" s="117" t="s">
        <v>46</v>
      </c>
      <c r="O14" s="117"/>
      <c r="P14" s="117"/>
      <c r="Q14" s="118" t="s">
        <v>46</v>
      </c>
      <c r="R14" s="119" t="str">
        <f t="shared" si="7"/>
        <v>0.002未満</v>
      </c>
      <c r="S14" s="120" t="str">
        <f t="shared" si="0"/>
        <v>0.002未満</v>
      </c>
      <c r="T14" s="121" t="str">
        <f t="shared" si="1"/>
        <v>0.002未満</v>
      </c>
      <c r="V14" s="122" t="s">
        <v>162</v>
      </c>
      <c r="W14" s="52">
        <f t="shared" si="2"/>
        <v>4</v>
      </c>
      <c r="X14" s="52">
        <f t="shared" si="3"/>
        <v>8</v>
      </c>
      <c r="Y14" s="52">
        <f t="shared" si="4"/>
        <v>0</v>
      </c>
      <c r="Z14" s="52">
        <f t="shared" si="5"/>
        <v>0</v>
      </c>
      <c r="AA14" s="52">
        <f t="shared" si="6"/>
        <v>0</v>
      </c>
      <c r="AC14" s="122">
        <v>2E-3</v>
      </c>
    </row>
    <row r="15" spans="1:29" x14ac:dyDescent="0.15">
      <c r="A15" s="82"/>
      <c r="B15" s="93">
        <v>9</v>
      </c>
      <c r="C15" s="102" t="s">
        <v>48</v>
      </c>
      <c r="D15" s="3" t="s">
        <v>49</v>
      </c>
      <c r="E15" s="103" t="s">
        <v>50</v>
      </c>
      <c r="F15" s="116"/>
      <c r="G15" s="117"/>
      <c r="H15" s="117" t="s">
        <v>247</v>
      </c>
      <c r="I15" s="117"/>
      <c r="J15" s="117"/>
      <c r="K15" s="117" t="s">
        <v>247</v>
      </c>
      <c r="L15" s="117"/>
      <c r="M15" s="117"/>
      <c r="N15" s="117" t="s">
        <v>247</v>
      </c>
      <c r="O15" s="117"/>
      <c r="P15" s="117"/>
      <c r="Q15" s="118" t="s">
        <v>247</v>
      </c>
      <c r="R15" s="119" t="str">
        <f t="shared" si="7"/>
        <v>0.004未満</v>
      </c>
      <c r="S15" s="120" t="str">
        <f t="shared" si="0"/>
        <v>0.004未満</v>
      </c>
      <c r="T15" s="121" t="str">
        <f t="shared" si="1"/>
        <v>0.004未満</v>
      </c>
      <c r="V15" s="52" t="s">
        <v>163</v>
      </c>
      <c r="W15" s="52">
        <f t="shared" si="2"/>
        <v>4</v>
      </c>
      <c r="X15" s="52">
        <f t="shared" si="3"/>
        <v>8</v>
      </c>
      <c r="Y15" s="52">
        <f t="shared" si="4"/>
        <v>0</v>
      </c>
      <c r="Z15" s="52">
        <f t="shared" si="5"/>
        <v>0</v>
      </c>
      <c r="AA15" s="52">
        <f t="shared" si="6"/>
        <v>0</v>
      </c>
      <c r="AC15" s="52">
        <v>4.0000000000000001E-3</v>
      </c>
    </row>
    <row r="16" spans="1:29" x14ac:dyDescent="0.15">
      <c r="A16" s="82"/>
      <c r="B16" s="93">
        <v>10</v>
      </c>
      <c r="C16" s="102" t="s">
        <v>52</v>
      </c>
      <c r="D16" s="3" t="s">
        <v>38</v>
      </c>
      <c r="E16" s="103" t="s">
        <v>39</v>
      </c>
      <c r="F16" s="116"/>
      <c r="G16" s="117"/>
      <c r="H16" s="117" t="s">
        <v>40</v>
      </c>
      <c r="I16" s="117"/>
      <c r="J16" s="117"/>
      <c r="K16" s="117" t="s">
        <v>40</v>
      </c>
      <c r="L16" s="117"/>
      <c r="M16" s="117"/>
      <c r="N16" s="117" t="s">
        <v>40</v>
      </c>
      <c r="O16" s="117"/>
      <c r="P16" s="117"/>
      <c r="Q16" s="118" t="s">
        <v>40</v>
      </c>
      <c r="R16" s="119" t="str">
        <f t="shared" si="7"/>
        <v>0.001未満</v>
      </c>
      <c r="S16" s="120" t="str">
        <f t="shared" si="0"/>
        <v>0.001未満</v>
      </c>
      <c r="T16" s="121" t="str">
        <f t="shared" si="1"/>
        <v>0.001未満</v>
      </c>
      <c r="V16" s="52" t="s">
        <v>40</v>
      </c>
      <c r="W16" s="52">
        <f t="shared" si="2"/>
        <v>4</v>
      </c>
      <c r="X16" s="52">
        <f t="shared" si="3"/>
        <v>8</v>
      </c>
      <c r="Y16" s="52">
        <f t="shared" si="4"/>
        <v>0</v>
      </c>
      <c r="Z16" s="52">
        <f t="shared" si="5"/>
        <v>0</v>
      </c>
      <c r="AA16" s="52">
        <f t="shared" si="6"/>
        <v>0</v>
      </c>
      <c r="AC16" s="52">
        <v>1E-3</v>
      </c>
    </row>
    <row r="17" spans="1:29" x14ac:dyDescent="0.15">
      <c r="A17" s="82"/>
      <c r="B17" s="93">
        <v>11</v>
      </c>
      <c r="C17" s="94" t="s">
        <v>53</v>
      </c>
      <c r="D17" s="2" t="s">
        <v>54</v>
      </c>
      <c r="E17" s="95" t="s">
        <v>55</v>
      </c>
      <c r="F17" s="123"/>
      <c r="G17" s="124"/>
      <c r="H17" s="97">
        <v>1.89</v>
      </c>
      <c r="I17" s="124"/>
      <c r="J17" s="124"/>
      <c r="K17" s="124">
        <v>0.95</v>
      </c>
      <c r="L17" s="124"/>
      <c r="M17" s="124"/>
      <c r="N17" s="97">
        <v>0.91</v>
      </c>
      <c r="O17" s="124"/>
      <c r="P17" s="124"/>
      <c r="Q17" s="98">
        <v>1.02</v>
      </c>
      <c r="R17" s="126">
        <f t="shared" si="7"/>
        <v>0.91</v>
      </c>
      <c r="S17" s="127">
        <f t="shared" si="0"/>
        <v>1.89</v>
      </c>
      <c r="T17" s="128">
        <f t="shared" si="1"/>
        <v>1.1924999999999999</v>
      </c>
      <c r="V17" s="52" t="s">
        <v>56</v>
      </c>
      <c r="W17" s="52">
        <f t="shared" si="2"/>
        <v>0</v>
      </c>
      <c r="X17" s="52">
        <f t="shared" si="3"/>
        <v>8</v>
      </c>
      <c r="Y17" s="52">
        <f t="shared" si="4"/>
        <v>4</v>
      </c>
      <c r="Z17" s="52">
        <f t="shared" si="5"/>
        <v>0.91</v>
      </c>
      <c r="AA17" s="52">
        <f t="shared" si="6"/>
        <v>1.89</v>
      </c>
      <c r="AC17" s="52">
        <v>0.02</v>
      </c>
    </row>
    <row r="18" spans="1:29" x14ac:dyDescent="0.15">
      <c r="A18" s="82"/>
      <c r="B18" s="93">
        <v>12</v>
      </c>
      <c r="C18" s="102" t="s">
        <v>57</v>
      </c>
      <c r="D18" s="3" t="s">
        <v>58</v>
      </c>
      <c r="E18" s="103" t="s">
        <v>59</v>
      </c>
      <c r="F18" s="123"/>
      <c r="G18" s="124"/>
      <c r="H18" s="124">
        <v>0.09</v>
      </c>
      <c r="I18" s="124"/>
      <c r="J18" s="124"/>
      <c r="K18" s="124">
        <v>0.1</v>
      </c>
      <c r="L18" s="124"/>
      <c r="M18" s="124"/>
      <c r="N18" s="124">
        <v>0.09</v>
      </c>
      <c r="O18" s="124"/>
      <c r="P18" s="124"/>
      <c r="Q18" s="125">
        <v>0.08</v>
      </c>
      <c r="R18" s="126">
        <f t="shared" si="7"/>
        <v>0.08</v>
      </c>
      <c r="S18" s="127">
        <f t="shared" si="0"/>
        <v>0.1</v>
      </c>
      <c r="T18" s="128">
        <f t="shared" si="1"/>
        <v>9.0000000000000011E-2</v>
      </c>
      <c r="V18" s="52" t="s">
        <v>60</v>
      </c>
      <c r="W18" s="52">
        <f t="shared" si="2"/>
        <v>0</v>
      </c>
      <c r="X18" s="52">
        <f t="shared" si="3"/>
        <v>8</v>
      </c>
      <c r="Y18" s="52">
        <f t="shared" si="4"/>
        <v>4</v>
      </c>
      <c r="Z18" s="52">
        <f t="shared" si="5"/>
        <v>0.08</v>
      </c>
      <c r="AA18" s="52">
        <f t="shared" si="6"/>
        <v>0.1</v>
      </c>
      <c r="AC18" s="52">
        <v>0.05</v>
      </c>
    </row>
    <row r="19" spans="1:29" x14ac:dyDescent="0.15">
      <c r="A19" s="82"/>
      <c r="B19" s="93">
        <v>13</v>
      </c>
      <c r="C19" s="94" t="s">
        <v>61</v>
      </c>
      <c r="D19" s="2" t="s">
        <v>62</v>
      </c>
      <c r="E19" s="95" t="s">
        <v>63</v>
      </c>
      <c r="F19" s="129"/>
      <c r="G19" s="130"/>
      <c r="H19" s="130" t="s">
        <v>64</v>
      </c>
      <c r="I19" s="130"/>
      <c r="J19" s="130"/>
      <c r="K19" s="130" t="s">
        <v>64</v>
      </c>
      <c r="L19" s="130"/>
      <c r="M19" s="130"/>
      <c r="N19" s="130" t="s">
        <v>64</v>
      </c>
      <c r="O19" s="130"/>
      <c r="P19" s="130"/>
      <c r="Q19" s="131" t="s">
        <v>64</v>
      </c>
      <c r="R19" s="132" t="str">
        <f t="shared" si="7"/>
        <v>0.1未満</v>
      </c>
      <c r="S19" s="133" t="str">
        <f>IF(U19=1,"",IF(X19=12,"",IF(W19+X19=12,V19,AA19)))</f>
        <v>0.1未満</v>
      </c>
      <c r="T19" s="134" t="str">
        <f t="shared" si="1"/>
        <v>0.1未満</v>
      </c>
      <c r="V19" s="52" t="s">
        <v>64</v>
      </c>
      <c r="W19" s="52">
        <f t="shared" si="2"/>
        <v>4</v>
      </c>
      <c r="X19" s="52">
        <f t="shared" si="3"/>
        <v>8</v>
      </c>
      <c r="Y19" s="52">
        <f t="shared" si="4"/>
        <v>0</v>
      </c>
      <c r="Z19" s="52">
        <f t="shared" si="5"/>
        <v>0</v>
      </c>
      <c r="AA19" s="52">
        <f t="shared" si="6"/>
        <v>0</v>
      </c>
      <c r="AC19" s="52">
        <v>0.1</v>
      </c>
    </row>
    <row r="20" spans="1:29" x14ac:dyDescent="0.15">
      <c r="A20" s="82"/>
      <c r="B20" s="93">
        <v>14</v>
      </c>
      <c r="C20" s="102" t="s">
        <v>65</v>
      </c>
      <c r="D20" s="3" t="s">
        <v>66</v>
      </c>
      <c r="E20" s="103" t="s">
        <v>67</v>
      </c>
      <c r="F20" s="104"/>
      <c r="G20" s="105"/>
      <c r="H20" s="105" t="s">
        <v>68</v>
      </c>
      <c r="I20" s="105"/>
      <c r="J20" s="105"/>
      <c r="K20" s="105" t="s">
        <v>68</v>
      </c>
      <c r="L20" s="105"/>
      <c r="M20" s="105"/>
      <c r="N20" s="105" t="s">
        <v>68</v>
      </c>
      <c r="O20" s="105"/>
      <c r="P20" s="105"/>
      <c r="Q20" s="106" t="s">
        <v>68</v>
      </c>
      <c r="R20" s="107" t="str">
        <f t="shared" si="7"/>
        <v>0.0002未満</v>
      </c>
      <c r="S20" s="108" t="str">
        <f t="shared" si="0"/>
        <v>0.0002未満</v>
      </c>
      <c r="T20" s="109" t="str">
        <f t="shared" si="1"/>
        <v>0.0002未満</v>
      </c>
      <c r="V20" s="52" t="s">
        <v>68</v>
      </c>
      <c r="W20" s="52">
        <f t="shared" si="2"/>
        <v>4</v>
      </c>
      <c r="X20" s="52">
        <f t="shared" si="3"/>
        <v>8</v>
      </c>
      <c r="Y20" s="52">
        <f t="shared" si="4"/>
        <v>0</v>
      </c>
      <c r="Z20" s="52">
        <f t="shared" si="5"/>
        <v>0</v>
      </c>
      <c r="AA20" s="52">
        <f t="shared" si="6"/>
        <v>0</v>
      </c>
      <c r="AC20" s="52">
        <v>2.0000000000000001E-4</v>
      </c>
    </row>
    <row r="21" spans="1:29" x14ac:dyDescent="0.15">
      <c r="A21" s="82"/>
      <c r="B21" s="93">
        <v>15</v>
      </c>
      <c r="C21" s="94" t="s">
        <v>69</v>
      </c>
      <c r="D21" s="2" t="s">
        <v>70</v>
      </c>
      <c r="E21" s="95" t="s">
        <v>71</v>
      </c>
      <c r="F21" s="116"/>
      <c r="G21" s="117"/>
      <c r="H21" s="117" t="s">
        <v>72</v>
      </c>
      <c r="I21" s="117"/>
      <c r="J21" s="117"/>
      <c r="K21" s="117" t="s">
        <v>72</v>
      </c>
      <c r="L21" s="117"/>
      <c r="M21" s="117"/>
      <c r="N21" s="117" t="s">
        <v>72</v>
      </c>
      <c r="O21" s="117"/>
      <c r="P21" s="117"/>
      <c r="Q21" s="118" t="s">
        <v>72</v>
      </c>
      <c r="R21" s="119" t="str">
        <f t="shared" si="7"/>
        <v>0.005未満</v>
      </c>
      <c r="S21" s="120" t="str">
        <f t="shared" si="0"/>
        <v>0.005未満</v>
      </c>
      <c r="T21" s="121" t="str">
        <f t="shared" si="1"/>
        <v>0.005未満</v>
      </c>
      <c r="V21" s="52" t="s">
        <v>72</v>
      </c>
      <c r="W21" s="52">
        <f t="shared" si="2"/>
        <v>4</v>
      </c>
      <c r="X21" s="52">
        <f t="shared" si="3"/>
        <v>8</v>
      </c>
      <c r="Y21" s="52">
        <f t="shared" si="4"/>
        <v>0</v>
      </c>
      <c r="Z21" s="52">
        <f t="shared" si="5"/>
        <v>0</v>
      </c>
      <c r="AA21" s="52">
        <f t="shared" si="6"/>
        <v>0</v>
      </c>
      <c r="AC21" s="52">
        <v>5.0000000000000001E-3</v>
      </c>
    </row>
    <row r="22" spans="1:29" ht="27" x14ac:dyDescent="0.15">
      <c r="A22" s="82"/>
      <c r="B22" s="93">
        <v>16</v>
      </c>
      <c r="C22" s="102" t="s">
        <v>73</v>
      </c>
      <c r="D22" s="3" t="s">
        <v>49</v>
      </c>
      <c r="E22" s="103" t="s">
        <v>74</v>
      </c>
      <c r="F22" s="116"/>
      <c r="G22" s="117"/>
      <c r="H22" s="117" t="s">
        <v>46</v>
      </c>
      <c r="I22" s="117"/>
      <c r="J22" s="117"/>
      <c r="K22" s="117" t="s">
        <v>46</v>
      </c>
      <c r="L22" s="117"/>
      <c r="M22" s="117"/>
      <c r="N22" s="117" t="s">
        <v>46</v>
      </c>
      <c r="O22" s="117"/>
      <c r="P22" s="117"/>
      <c r="Q22" s="118" t="s">
        <v>46</v>
      </c>
      <c r="R22" s="119" t="str">
        <f t="shared" si="7"/>
        <v>0.002未満</v>
      </c>
      <c r="S22" s="120" t="str">
        <f t="shared" si="0"/>
        <v>0.002未満</v>
      </c>
      <c r="T22" s="121" t="str">
        <f t="shared" si="1"/>
        <v>0.002未満</v>
      </c>
      <c r="V22" s="52" t="s">
        <v>46</v>
      </c>
      <c r="W22" s="52">
        <f t="shared" si="2"/>
        <v>4</v>
      </c>
      <c r="X22" s="52">
        <f t="shared" si="3"/>
        <v>8</v>
      </c>
      <c r="Y22" s="52">
        <f t="shared" si="4"/>
        <v>0</v>
      </c>
      <c r="Z22" s="52">
        <f t="shared" si="5"/>
        <v>0</v>
      </c>
      <c r="AA22" s="52">
        <f t="shared" si="6"/>
        <v>0</v>
      </c>
      <c r="AC22" s="52">
        <v>2E-3</v>
      </c>
    </row>
    <row r="23" spans="1:29" x14ac:dyDescent="0.15">
      <c r="A23" s="82"/>
      <c r="B23" s="93">
        <v>17</v>
      </c>
      <c r="C23" s="94" t="s">
        <v>75</v>
      </c>
      <c r="D23" s="2" t="s">
        <v>76</v>
      </c>
      <c r="E23" s="95" t="s">
        <v>39</v>
      </c>
      <c r="F23" s="116"/>
      <c r="G23" s="117"/>
      <c r="H23" s="117" t="s">
        <v>40</v>
      </c>
      <c r="I23" s="117"/>
      <c r="J23" s="117"/>
      <c r="K23" s="117" t="s">
        <v>40</v>
      </c>
      <c r="L23" s="117"/>
      <c r="M23" s="117"/>
      <c r="N23" s="117" t="s">
        <v>40</v>
      </c>
      <c r="O23" s="117"/>
      <c r="P23" s="117"/>
      <c r="Q23" s="118" t="s">
        <v>40</v>
      </c>
      <c r="R23" s="119" t="str">
        <f t="shared" si="7"/>
        <v>0.001未満</v>
      </c>
      <c r="S23" s="120" t="str">
        <f t="shared" si="0"/>
        <v>0.001未満</v>
      </c>
      <c r="T23" s="121" t="str">
        <f t="shared" si="1"/>
        <v>0.001未満</v>
      </c>
      <c r="V23" s="52" t="s">
        <v>40</v>
      </c>
      <c r="W23" s="52">
        <f t="shared" si="2"/>
        <v>4</v>
      </c>
      <c r="X23" s="52">
        <f t="shared" si="3"/>
        <v>8</v>
      </c>
      <c r="Y23" s="52">
        <f t="shared" si="4"/>
        <v>0</v>
      </c>
      <c r="Z23" s="52">
        <f t="shared" si="5"/>
        <v>0</v>
      </c>
      <c r="AA23" s="52">
        <f t="shared" si="6"/>
        <v>0</v>
      </c>
      <c r="AC23" s="52">
        <v>1E-3</v>
      </c>
    </row>
    <row r="24" spans="1:29" x14ac:dyDescent="0.15">
      <c r="A24" s="82"/>
      <c r="B24" s="93">
        <v>18</v>
      </c>
      <c r="C24" s="102" t="s">
        <v>77</v>
      </c>
      <c r="D24" s="3" t="s">
        <v>38</v>
      </c>
      <c r="E24" s="103" t="s">
        <v>39</v>
      </c>
      <c r="F24" s="116"/>
      <c r="G24" s="117"/>
      <c r="H24" s="117" t="s">
        <v>40</v>
      </c>
      <c r="I24" s="117"/>
      <c r="J24" s="117"/>
      <c r="K24" s="117" t="s">
        <v>40</v>
      </c>
      <c r="L24" s="117"/>
      <c r="M24" s="117"/>
      <c r="N24" s="117" t="s">
        <v>40</v>
      </c>
      <c r="O24" s="117"/>
      <c r="P24" s="117"/>
      <c r="Q24" s="118" t="s">
        <v>40</v>
      </c>
      <c r="R24" s="119" t="str">
        <f t="shared" si="7"/>
        <v>0.001未満</v>
      </c>
      <c r="S24" s="120" t="str">
        <f t="shared" si="0"/>
        <v>0.001未満</v>
      </c>
      <c r="T24" s="121" t="str">
        <f t="shared" si="1"/>
        <v>0.001未満</v>
      </c>
      <c r="V24" s="52" t="s">
        <v>40</v>
      </c>
      <c r="W24" s="52">
        <f t="shared" si="2"/>
        <v>4</v>
      </c>
      <c r="X24" s="52">
        <f t="shared" si="3"/>
        <v>8</v>
      </c>
      <c r="Y24" s="52">
        <f t="shared" si="4"/>
        <v>0</v>
      </c>
      <c r="Z24" s="52">
        <f t="shared" si="5"/>
        <v>0</v>
      </c>
      <c r="AA24" s="52">
        <f t="shared" si="6"/>
        <v>0</v>
      </c>
      <c r="AC24" s="52">
        <v>1E-3</v>
      </c>
    </row>
    <row r="25" spans="1:29" x14ac:dyDescent="0.15">
      <c r="A25" s="82"/>
      <c r="B25" s="93">
        <v>19</v>
      </c>
      <c r="C25" s="94" t="s">
        <v>78</v>
      </c>
      <c r="D25" s="2" t="s">
        <v>38</v>
      </c>
      <c r="E25" s="95" t="s">
        <v>39</v>
      </c>
      <c r="F25" s="116"/>
      <c r="G25" s="117"/>
      <c r="H25" s="117" t="s">
        <v>40</v>
      </c>
      <c r="I25" s="117"/>
      <c r="J25" s="117"/>
      <c r="K25" s="117" t="s">
        <v>40</v>
      </c>
      <c r="L25" s="117"/>
      <c r="M25" s="117"/>
      <c r="N25" s="117" t="s">
        <v>40</v>
      </c>
      <c r="O25" s="117"/>
      <c r="P25" s="117"/>
      <c r="Q25" s="118" t="s">
        <v>40</v>
      </c>
      <c r="R25" s="119" t="str">
        <f t="shared" si="7"/>
        <v>0.001未満</v>
      </c>
      <c r="S25" s="120" t="str">
        <f t="shared" si="0"/>
        <v>0.001未満</v>
      </c>
      <c r="T25" s="121" t="str">
        <f t="shared" si="1"/>
        <v>0.001未満</v>
      </c>
      <c r="V25" s="52" t="s">
        <v>40</v>
      </c>
      <c r="W25" s="52">
        <f t="shared" si="2"/>
        <v>4</v>
      </c>
      <c r="X25" s="52">
        <f t="shared" si="3"/>
        <v>8</v>
      </c>
      <c r="Y25" s="52">
        <f t="shared" si="4"/>
        <v>0</v>
      </c>
      <c r="Z25" s="52">
        <f t="shared" si="5"/>
        <v>0</v>
      </c>
      <c r="AA25" s="52">
        <f t="shared" si="6"/>
        <v>0</v>
      </c>
      <c r="AC25" s="52">
        <v>1E-3</v>
      </c>
    </row>
    <row r="26" spans="1:29" x14ac:dyDescent="0.15">
      <c r="A26" s="82"/>
      <c r="B26" s="93">
        <v>20</v>
      </c>
      <c r="C26" s="102" t="s">
        <v>79</v>
      </c>
      <c r="D26" s="3" t="s">
        <v>38</v>
      </c>
      <c r="E26" s="103" t="s">
        <v>39</v>
      </c>
      <c r="F26" s="116"/>
      <c r="G26" s="117"/>
      <c r="H26" s="117" t="s">
        <v>40</v>
      </c>
      <c r="I26" s="117"/>
      <c r="J26" s="117"/>
      <c r="K26" s="117" t="s">
        <v>40</v>
      </c>
      <c r="L26" s="117"/>
      <c r="M26" s="117"/>
      <c r="N26" s="117" t="s">
        <v>40</v>
      </c>
      <c r="O26" s="117"/>
      <c r="P26" s="117"/>
      <c r="Q26" s="118" t="s">
        <v>40</v>
      </c>
      <c r="R26" s="119" t="str">
        <f t="shared" si="7"/>
        <v>0.001未満</v>
      </c>
      <c r="S26" s="120" t="str">
        <f t="shared" si="0"/>
        <v>0.001未満</v>
      </c>
      <c r="T26" s="121" t="str">
        <f t="shared" si="1"/>
        <v>0.001未満</v>
      </c>
      <c r="V26" s="52" t="s">
        <v>40</v>
      </c>
      <c r="W26" s="52">
        <f t="shared" si="2"/>
        <v>4</v>
      </c>
      <c r="X26" s="52">
        <f t="shared" si="3"/>
        <v>8</v>
      </c>
      <c r="Y26" s="52">
        <f t="shared" si="4"/>
        <v>0</v>
      </c>
      <c r="Z26" s="52">
        <f t="shared" si="5"/>
        <v>0</v>
      </c>
      <c r="AA26" s="52">
        <f t="shared" si="6"/>
        <v>0</v>
      </c>
      <c r="AC26" s="52">
        <v>1E-3</v>
      </c>
    </row>
    <row r="27" spans="1:29" x14ac:dyDescent="0.15">
      <c r="A27" s="82"/>
      <c r="B27" s="93">
        <v>21</v>
      </c>
      <c r="C27" s="94" t="s">
        <v>80</v>
      </c>
      <c r="D27" s="2" t="s">
        <v>81</v>
      </c>
      <c r="E27" s="95" t="s">
        <v>82</v>
      </c>
      <c r="F27" s="123"/>
      <c r="G27" s="124"/>
      <c r="H27" s="124">
        <v>0.1</v>
      </c>
      <c r="I27" s="124"/>
      <c r="J27" s="124"/>
      <c r="K27" s="124">
        <v>0.21</v>
      </c>
      <c r="L27" s="124"/>
      <c r="M27" s="124"/>
      <c r="N27" s="97">
        <v>0.08</v>
      </c>
      <c r="O27" s="124"/>
      <c r="P27" s="124"/>
      <c r="Q27" s="125">
        <v>0.06</v>
      </c>
      <c r="R27" s="126">
        <f t="shared" si="7"/>
        <v>0.06</v>
      </c>
      <c r="S27" s="127">
        <f t="shared" si="0"/>
        <v>0.21</v>
      </c>
      <c r="T27" s="128">
        <f t="shared" si="1"/>
        <v>0.1125</v>
      </c>
      <c r="V27" s="52" t="s">
        <v>83</v>
      </c>
      <c r="W27" s="52">
        <f t="shared" si="2"/>
        <v>0</v>
      </c>
      <c r="X27" s="52">
        <f t="shared" si="3"/>
        <v>8</v>
      </c>
      <c r="Y27" s="52">
        <f t="shared" si="4"/>
        <v>4</v>
      </c>
      <c r="Z27" s="52">
        <f t="shared" si="5"/>
        <v>0.06</v>
      </c>
      <c r="AA27" s="52">
        <f t="shared" si="6"/>
        <v>0.21</v>
      </c>
      <c r="AC27" s="52">
        <v>0.06</v>
      </c>
    </row>
    <row r="28" spans="1:29" x14ac:dyDescent="0.15">
      <c r="A28" s="82"/>
      <c r="B28" s="93">
        <v>22</v>
      </c>
      <c r="C28" s="102" t="s">
        <v>84</v>
      </c>
      <c r="D28" s="3" t="s">
        <v>76</v>
      </c>
      <c r="E28" s="103" t="s">
        <v>74</v>
      </c>
      <c r="F28" s="116"/>
      <c r="G28" s="117"/>
      <c r="H28" s="117" t="s">
        <v>46</v>
      </c>
      <c r="I28" s="117"/>
      <c r="J28" s="117"/>
      <c r="K28" s="117" t="s">
        <v>46</v>
      </c>
      <c r="L28" s="117"/>
      <c r="M28" s="117"/>
      <c r="N28" s="117" t="s">
        <v>46</v>
      </c>
      <c r="O28" s="117"/>
      <c r="P28" s="117"/>
      <c r="Q28" s="118" t="s">
        <v>46</v>
      </c>
      <c r="R28" s="119" t="str">
        <f t="shared" si="7"/>
        <v>0.002未満</v>
      </c>
      <c r="S28" s="120" t="str">
        <f t="shared" si="0"/>
        <v>0.002未満</v>
      </c>
      <c r="T28" s="121" t="str">
        <f t="shared" si="1"/>
        <v>0.002未満</v>
      </c>
      <c r="V28" s="52" t="s">
        <v>46</v>
      </c>
      <c r="W28" s="52">
        <f t="shared" si="2"/>
        <v>4</v>
      </c>
      <c r="X28" s="52">
        <f t="shared" si="3"/>
        <v>8</v>
      </c>
      <c r="Y28" s="52">
        <f t="shared" si="4"/>
        <v>0</v>
      </c>
      <c r="Z28" s="52">
        <f t="shared" si="5"/>
        <v>0</v>
      </c>
      <c r="AA28" s="52">
        <f t="shared" si="6"/>
        <v>0</v>
      </c>
      <c r="AC28" s="52">
        <v>2E-3</v>
      </c>
    </row>
    <row r="29" spans="1:29" x14ac:dyDescent="0.15">
      <c r="A29" s="82"/>
      <c r="B29" s="93">
        <v>23</v>
      </c>
      <c r="C29" s="94" t="s">
        <v>85</v>
      </c>
      <c r="D29" s="2" t="s">
        <v>86</v>
      </c>
      <c r="E29" s="95" t="s">
        <v>39</v>
      </c>
      <c r="F29" s="116"/>
      <c r="G29" s="117"/>
      <c r="H29" s="97">
        <v>1.2999999999999999E-2</v>
      </c>
      <c r="I29" s="117"/>
      <c r="J29" s="117"/>
      <c r="K29" s="97">
        <v>8.9999999999999993E-3</v>
      </c>
      <c r="L29" s="117"/>
      <c r="M29" s="117"/>
      <c r="N29" s="97">
        <v>4.0000000000000001E-3</v>
      </c>
      <c r="O29" s="117"/>
      <c r="P29" s="117"/>
      <c r="Q29" s="98">
        <v>4.0000000000000001E-3</v>
      </c>
      <c r="R29" s="119">
        <f t="shared" si="7"/>
        <v>4.0000000000000001E-3</v>
      </c>
      <c r="S29" s="120">
        <f t="shared" si="0"/>
        <v>1.2999999999999999E-2</v>
      </c>
      <c r="T29" s="121">
        <f t="shared" si="1"/>
        <v>7.4999999999999997E-3</v>
      </c>
      <c r="V29" s="52" t="s">
        <v>40</v>
      </c>
      <c r="W29" s="52">
        <f t="shared" si="2"/>
        <v>0</v>
      </c>
      <c r="X29" s="52">
        <f t="shared" si="3"/>
        <v>8</v>
      </c>
      <c r="Y29" s="52">
        <f t="shared" si="4"/>
        <v>4</v>
      </c>
      <c r="Z29" s="52">
        <f t="shared" si="5"/>
        <v>4.0000000000000001E-3</v>
      </c>
      <c r="AA29" s="52">
        <f t="shared" si="6"/>
        <v>1.2999999999999999E-2</v>
      </c>
      <c r="AC29" s="52">
        <v>1E-3</v>
      </c>
    </row>
    <row r="30" spans="1:29" x14ac:dyDescent="0.15">
      <c r="A30" s="82"/>
      <c r="B30" s="93">
        <v>24</v>
      </c>
      <c r="C30" s="102" t="s">
        <v>87</v>
      </c>
      <c r="D30" s="3" t="s">
        <v>178</v>
      </c>
      <c r="E30" s="103" t="s">
        <v>179</v>
      </c>
      <c r="F30" s="116"/>
      <c r="G30" s="117"/>
      <c r="H30" s="117" t="s">
        <v>248</v>
      </c>
      <c r="I30" s="117"/>
      <c r="J30" s="117"/>
      <c r="K30" s="117" t="s">
        <v>248</v>
      </c>
      <c r="L30" s="117"/>
      <c r="M30" s="117"/>
      <c r="N30" s="117" t="s">
        <v>248</v>
      </c>
      <c r="O30" s="117"/>
      <c r="P30" s="117"/>
      <c r="Q30" s="118" t="s">
        <v>248</v>
      </c>
      <c r="R30" s="119" t="str">
        <f t="shared" si="7"/>
        <v>0.003未満</v>
      </c>
      <c r="S30" s="120" t="str">
        <f t="shared" si="0"/>
        <v>0.003未満</v>
      </c>
      <c r="T30" s="121" t="str">
        <f t="shared" si="1"/>
        <v>0.003未満</v>
      </c>
      <c r="V30" s="52" t="s">
        <v>166</v>
      </c>
      <c r="W30" s="52">
        <f t="shared" si="2"/>
        <v>4</v>
      </c>
      <c r="X30" s="52">
        <f t="shared" si="3"/>
        <v>8</v>
      </c>
      <c r="Y30" s="52">
        <f t="shared" si="4"/>
        <v>0</v>
      </c>
      <c r="Z30" s="52">
        <f t="shared" si="5"/>
        <v>0</v>
      </c>
      <c r="AA30" s="52">
        <f t="shared" si="6"/>
        <v>0</v>
      </c>
      <c r="AC30" s="52">
        <v>3.0000000000000001E-3</v>
      </c>
    </row>
    <row r="31" spans="1:29" x14ac:dyDescent="0.15">
      <c r="A31" s="82"/>
      <c r="B31" s="93">
        <v>25</v>
      </c>
      <c r="C31" s="94" t="s">
        <v>91</v>
      </c>
      <c r="D31" s="2" t="s">
        <v>92</v>
      </c>
      <c r="E31" s="95" t="s">
        <v>39</v>
      </c>
      <c r="F31" s="116"/>
      <c r="G31" s="117"/>
      <c r="H31" s="117">
        <v>2E-3</v>
      </c>
      <c r="I31" s="117"/>
      <c r="J31" s="117"/>
      <c r="K31" s="97">
        <v>4.0000000000000001E-3</v>
      </c>
      <c r="L31" s="117"/>
      <c r="M31" s="117"/>
      <c r="N31" s="117">
        <v>2E-3</v>
      </c>
      <c r="O31" s="117"/>
      <c r="P31" s="117"/>
      <c r="Q31" s="118">
        <v>2E-3</v>
      </c>
      <c r="R31" s="119">
        <f t="shared" si="7"/>
        <v>2E-3</v>
      </c>
      <c r="S31" s="120">
        <f t="shared" si="0"/>
        <v>4.0000000000000001E-3</v>
      </c>
      <c r="T31" s="121">
        <f t="shared" si="1"/>
        <v>2.5000000000000001E-3</v>
      </c>
      <c r="V31" s="52" t="s">
        <v>40</v>
      </c>
      <c r="W31" s="52">
        <f t="shared" si="2"/>
        <v>0</v>
      </c>
      <c r="X31" s="52">
        <f t="shared" si="3"/>
        <v>8</v>
      </c>
      <c r="Y31" s="52">
        <f t="shared" si="4"/>
        <v>4</v>
      </c>
      <c r="Z31" s="52">
        <f t="shared" si="5"/>
        <v>2E-3</v>
      </c>
      <c r="AA31" s="52">
        <f t="shared" si="6"/>
        <v>4.0000000000000001E-3</v>
      </c>
      <c r="AC31" s="52">
        <v>1E-3</v>
      </c>
    </row>
    <row r="32" spans="1:29" x14ac:dyDescent="0.15">
      <c r="A32" s="82"/>
      <c r="B32" s="93">
        <v>26</v>
      </c>
      <c r="C32" s="102" t="s">
        <v>93</v>
      </c>
      <c r="D32" s="3" t="s">
        <v>38</v>
      </c>
      <c r="E32" s="103" t="s">
        <v>39</v>
      </c>
      <c r="F32" s="116"/>
      <c r="G32" s="117"/>
      <c r="H32" s="117" t="s">
        <v>40</v>
      </c>
      <c r="I32" s="117"/>
      <c r="J32" s="117"/>
      <c r="K32" s="117" t="s">
        <v>40</v>
      </c>
      <c r="L32" s="117"/>
      <c r="M32" s="117"/>
      <c r="N32" s="117" t="s">
        <v>40</v>
      </c>
      <c r="O32" s="117"/>
      <c r="P32" s="117"/>
      <c r="Q32" s="118" t="s">
        <v>40</v>
      </c>
      <c r="R32" s="119" t="str">
        <f t="shared" si="7"/>
        <v>0.001未満</v>
      </c>
      <c r="S32" s="120" t="str">
        <f t="shared" si="0"/>
        <v>0.001未満</v>
      </c>
      <c r="T32" s="121" t="str">
        <f t="shared" si="1"/>
        <v>0.001未満</v>
      </c>
      <c r="V32" s="52" t="s">
        <v>40</v>
      </c>
      <c r="W32" s="52">
        <f t="shared" si="2"/>
        <v>4</v>
      </c>
      <c r="X32" s="52">
        <f t="shared" si="3"/>
        <v>8</v>
      </c>
      <c r="Y32" s="52">
        <f t="shared" si="4"/>
        <v>0</v>
      </c>
      <c r="Z32" s="52">
        <f t="shared" si="5"/>
        <v>0</v>
      </c>
      <c r="AA32" s="52">
        <f t="shared" si="6"/>
        <v>0</v>
      </c>
      <c r="AC32" s="52">
        <v>1E-3</v>
      </c>
    </row>
    <row r="33" spans="1:29" x14ac:dyDescent="0.15">
      <c r="A33" s="82"/>
      <c r="B33" s="93">
        <v>27</v>
      </c>
      <c r="C33" s="94" t="s">
        <v>94</v>
      </c>
      <c r="D33" s="2" t="s">
        <v>92</v>
      </c>
      <c r="E33" s="95" t="s">
        <v>39</v>
      </c>
      <c r="F33" s="116"/>
      <c r="G33" s="117"/>
      <c r="H33" s="97">
        <v>2.1000000000000001E-2</v>
      </c>
      <c r="I33" s="117"/>
      <c r="J33" s="117"/>
      <c r="K33" s="97">
        <v>1.9E-2</v>
      </c>
      <c r="L33" s="117"/>
      <c r="M33" s="117"/>
      <c r="N33" s="117">
        <v>0.01</v>
      </c>
      <c r="O33" s="117"/>
      <c r="P33" s="117"/>
      <c r="Q33" s="98">
        <v>8.9999999999999993E-3</v>
      </c>
      <c r="R33" s="119">
        <f t="shared" si="7"/>
        <v>8.9999999999999993E-3</v>
      </c>
      <c r="S33" s="120">
        <f t="shared" si="0"/>
        <v>2.1000000000000001E-2</v>
      </c>
      <c r="T33" s="121">
        <f t="shared" si="1"/>
        <v>1.4750000000000001E-2</v>
      </c>
      <c r="V33" s="52" t="s">
        <v>40</v>
      </c>
      <c r="W33" s="52">
        <f t="shared" si="2"/>
        <v>0</v>
      </c>
      <c r="X33" s="52">
        <f t="shared" si="3"/>
        <v>8</v>
      </c>
      <c r="Y33" s="52">
        <f t="shared" si="4"/>
        <v>4</v>
      </c>
      <c r="Z33" s="52">
        <f t="shared" si="5"/>
        <v>8.9999999999999993E-3</v>
      </c>
      <c r="AA33" s="52">
        <f t="shared" si="6"/>
        <v>2.1000000000000001E-2</v>
      </c>
      <c r="AC33" s="52">
        <v>1E-3</v>
      </c>
    </row>
    <row r="34" spans="1:29" x14ac:dyDescent="0.15">
      <c r="A34" s="82"/>
      <c r="B34" s="93">
        <v>28</v>
      </c>
      <c r="C34" s="102" t="s">
        <v>95</v>
      </c>
      <c r="D34" s="3" t="s">
        <v>164</v>
      </c>
      <c r="E34" s="103" t="s">
        <v>165</v>
      </c>
      <c r="F34" s="116"/>
      <c r="G34" s="117"/>
      <c r="H34" s="97" t="s">
        <v>248</v>
      </c>
      <c r="I34" s="117"/>
      <c r="J34" s="117"/>
      <c r="K34" s="97" t="s">
        <v>248</v>
      </c>
      <c r="L34" s="117"/>
      <c r="M34" s="117"/>
      <c r="N34" s="97" t="s">
        <v>248</v>
      </c>
      <c r="O34" s="117"/>
      <c r="P34" s="117"/>
      <c r="Q34" s="118" t="s">
        <v>248</v>
      </c>
      <c r="R34" s="119" t="str">
        <f t="shared" si="7"/>
        <v>0.003未満</v>
      </c>
      <c r="S34" s="120" t="str">
        <f t="shared" si="0"/>
        <v>0.003未満</v>
      </c>
      <c r="T34" s="128" t="str">
        <f t="shared" si="1"/>
        <v>0.003未満</v>
      </c>
      <c r="V34" s="52" t="s">
        <v>166</v>
      </c>
      <c r="W34" s="52">
        <f t="shared" si="2"/>
        <v>4</v>
      </c>
      <c r="X34" s="52">
        <f t="shared" si="3"/>
        <v>8</v>
      </c>
      <c r="Y34" s="52">
        <f t="shared" si="4"/>
        <v>0</v>
      </c>
      <c r="Z34" s="52">
        <f t="shared" si="5"/>
        <v>0</v>
      </c>
      <c r="AA34" s="52">
        <f t="shared" si="6"/>
        <v>0</v>
      </c>
      <c r="AC34" s="52">
        <v>3.0000000000000001E-3</v>
      </c>
    </row>
    <row r="35" spans="1:29" x14ac:dyDescent="0.15">
      <c r="A35" s="82"/>
      <c r="B35" s="93">
        <v>29</v>
      </c>
      <c r="C35" s="94" t="s">
        <v>96</v>
      </c>
      <c r="D35" s="2" t="s">
        <v>97</v>
      </c>
      <c r="E35" s="95" t="s">
        <v>39</v>
      </c>
      <c r="F35" s="116"/>
      <c r="G35" s="117"/>
      <c r="H35" s="97">
        <v>6.0000000000000001E-3</v>
      </c>
      <c r="I35" s="117"/>
      <c r="J35" s="117"/>
      <c r="K35" s="97">
        <v>6.0000000000000001E-3</v>
      </c>
      <c r="L35" s="117"/>
      <c r="M35" s="117"/>
      <c r="N35" s="97">
        <v>4.0000000000000001E-3</v>
      </c>
      <c r="O35" s="117"/>
      <c r="P35" s="117"/>
      <c r="Q35" s="98">
        <v>3.0000000000000001E-3</v>
      </c>
      <c r="R35" s="119">
        <f t="shared" si="7"/>
        <v>3.0000000000000001E-3</v>
      </c>
      <c r="S35" s="120">
        <f t="shared" si="0"/>
        <v>6.0000000000000001E-3</v>
      </c>
      <c r="T35" s="121">
        <f t="shared" si="1"/>
        <v>4.7499999999999999E-3</v>
      </c>
      <c r="V35" s="52" t="s">
        <v>40</v>
      </c>
      <c r="W35" s="52">
        <f t="shared" si="2"/>
        <v>0</v>
      </c>
      <c r="X35" s="52">
        <f t="shared" si="3"/>
        <v>8</v>
      </c>
      <c r="Y35" s="52">
        <f t="shared" si="4"/>
        <v>4</v>
      </c>
      <c r="Z35" s="52">
        <f t="shared" si="5"/>
        <v>3.0000000000000001E-3</v>
      </c>
      <c r="AA35" s="52">
        <f t="shared" si="6"/>
        <v>6.0000000000000001E-3</v>
      </c>
      <c r="AC35" s="52">
        <v>1E-3</v>
      </c>
    </row>
    <row r="36" spans="1:29" x14ac:dyDescent="0.15">
      <c r="A36" s="82"/>
      <c r="B36" s="93">
        <v>30</v>
      </c>
      <c r="C36" s="102" t="s">
        <v>98</v>
      </c>
      <c r="D36" s="3" t="s">
        <v>99</v>
      </c>
      <c r="E36" s="103" t="s">
        <v>39</v>
      </c>
      <c r="F36" s="116"/>
      <c r="G36" s="117"/>
      <c r="H36" s="117" t="s">
        <v>40</v>
      </c>
      <c r="I36" s="117"/>
      <c r="J36" s="117"/>
      <c r="K36" s="117" t="s">
        <v>40</v>
      </c>
      <c r="L36" s="117"/>
      <c r="M36" s="117"/>
      <c r="N36" s="117" t="s">
        <v>40</v>
      </c>
      <c r="O36" s="117"/>
      <c r="P36" s="117"/>
      <c r="Q36" s="118" t="s">
        <v>40</v>
      </c>
      <c r="R36" s="119" t="str">
        <f t="shared" si="7"/>
        <v>0.001未満</v>
      </c>
      <c r="S36" s="120" t="str">
        <f t="shared" si="0"/>
        <v>0.001未満</v>
      </c>
      <c r="T36" s="121" t="str">
        <f t="shared" si="1"/>
        <v>0.001未満</v>
      </c>
      <c r="V36" s="52" t="s">
        <v>40</v>
      </c>
      <c r="W36" s="52">
        <f t="shared" si="2"/>
        <v>4</v>
      </c>
      <c r="X36" s="52">
        <f t="shared" si="3"/>
        <v>8</v>
      </c>
      <c r="Y36" s="52">
        <f t="shared" si="4"/>
        <v>0</v>
      </c>
      <c r="Z36" s="52">
        <f t="shared" si="5"/>
        <v>0</v>
      </c>
      <c r="AA36" s="52">
        <f t="shared" si="6"/>
        <v>0</v>
      </c>
      <c r="AC36" s="52">
        <v>1E-3</v>
      </c>
    </row>
    <row r="37" spans="1:29" x14ac:dyDescent="0.15">
      <c r="A37" s="82"/>
      <c r="B37" s="93">
        <v>31</v>
      </c>
      <c r="C37" s="94" t="s">
        <v>100</v>
      </c>
      <c r="D37" s="2" t="s">
        <v>101</v>
      </c>
      <c r="E37" s="95" t="s">
        <v>102</v>
      </c>
      <c r="F37" s="116"/>
      <c r="G37" s="117"/>
      <c r="H37" s="117" t="s">
        <v>103</v>
      </c>
      <c r="I37" s="117"/>
      <c r="J37" s="117"/>
      <c r="K37" s="117" t="s">
        <v>103</v>
      </c>
      <c r="L37" s="117"/>
      <c r="M37" s="117"/>
      <c r="N37" s="117" t="s">
        <v>103</v>
      </c>
      <c r="O37" s="117"/>
      <c r="P37" s="117"/>
      <c r="Q37" s="118" t="s">
        <v>103</v>
      </c>
      <c r="R37" s="119" t="str">
        <f t="shared" si="7"/>
        <v>0.008未満</v>
      </c>
      <c r="S37" s="120" t="str">
        <f t="shared" si="0"/>
        <v>0.008未満</v>
      </c>
      <c r="T37" s="121" t="str">
        <f t="shared" si="1"/>
        <v>0.008未満</v>
      </c>
      <c r="V37" s="52" t="s">
        <v>103</v>
      </c>
      <c r="W37" s="52">
        <f t="shared" si="2"/>
        <v>4</v>
      </c>
      <c r="X37" s="52">
        <f t="shared" si="3"/>
        <v>8</v>
      </c>
      <c r="Y37" s="52">
        <f t="shared" si="4"/>
        <v>0</v>
      </c>
      <c r="Z37" s="52">
        <f t="shared" si="5"/>
        <v>0</v>
      </c>
      <c r="AA37" s="52">
        <f t="shared" si="6"/>
        <v>0</v>
      </c>
      <c r="AC37" s="52">
        <v>8.0000000000000002E-3</v>
      </c>
    </row>
    <row r="38" spans="1:29" x14ac:dyDescent="0.15">
      <c r="A38" s="82"/>
      <c r="B38" s="93">
        <v>32</v>
      </c>
      <c r="C38" s="102" t="s">
        <v>104</v>
      </c>
      <c r="D38" s="3" t="s">
        <v>62</v>
      </c>
      <c r="E38" s="103" t="s">
        <v>105</v>
      </c>
      <c r="F38" s="123"/>
      <c r="G38" s="124"/>
      <c r="H38" s="124" t="s">
        <v>106</v>
      </c>
      <c r="I38" s="124"/>
      <c r="J38" s="124"/>
      <c r="K38" s="124" t="s">
        <v>106</v>
      </c>
      <c r="L38" s="124"/>
      <c r="M38" s="124"/>
      <c r="N38" s="124" t="s">
        <v>106</v>
      </c>
      <c r="O38" s="124"/>
      <c r="P38" s="124"/>
      <c r="Q38" s="125" t="s">
        <v>106</v>
      </c>
      <c r="R38" s="126" t="str">
        <f t="shared" si="7"/>
        <v>0.01未満</v>
      </c>
      <c r="S38" s="127" t="str">
        <f t="shared" si="0"/>
        <v>0.01未満</v>
      </c>
      <c r="T38" s="128" t="str">
        <f t="shared" si="1"/>
        <v>0.01未満</v>
      </c>
      <c r="V38" s="52" t="s">
        <v>106</v>
      </c>
      <c r="W38" s="52">
        <f t="shared" si="2"/>
        <v>4</v>
      </c>
      <c r="X38" s="52">
        <f t="shared" si="3"/>
        <v>8</v>
      </c>
      <c r="Y38" s="52">
        <f t="shared" si="4"/>
        <v>0</v>
      </c>
      <c r="Z38" s="52">
        <f t="shared" si="5"/>
        <v>0</v>
      </c>
      <c r="AA38" s="52">
        <f t="shared" si="6"/>
        <v>0</v>
      </c>
      <c r="AC38" s="52">
        <v>0.01</v>
      </c>
    </row>
    <row r="39" spans="1:29" x14ac:dyDescent="0.15">
      <c r="A39" s="82"/>
      <c r="B39" s="93">
        <v>33</v>
      </c>
      <c r="C39" s="94" t="s">
        <v>107</v>
      </c>
      <c r="D39" s="2" t="s">
        <v>108</v>
      </c>
      <c r="E39" s="95" t="s">
        <v>105</v>
      </c>
      <c r="F39" s="123"/>
      <c r="G39" s="124"/>
      <c r="H39" s="97" t="s">
        <v>106</v>
      </c>
      <c r="I39" s="124"/>
      <c r="J39" s="124"/>
      <c r="K39" s="97" t="s">
        <v>106</v>
      </c>
      <c r="L39" s="124"/>
      <c r="M39" s="124"/>
      <c r="N39" s="124" t="s">
        <v>106</v>
      </c>
      <c r="O39" s="124"/>
      <c r="P39" s="124"/>
      <c r="Q39" s="98" t="s">
        <v>106</v>
      </c>
      <c r="R39" s="126" t="str">
        <f t="shared" si="7"/>
        <v>0.01未満</v>
      </c>
      <c r="S39" s="127" t="str">
        <f t="shared" si="0"/>
        <v>0.01未満</v>
      </c>
      <c r="T39" s="128" t="str">
        <f t="shared" si="1"/>
        <v>0.01未満</v>
      </c>
      <c r="V39" s="52" t="s">
        <v>106</v>
      </c>
      <c r="W39" s="52">
        <f t="shared" si="2"/>
        <v>4</v>
      </c>
      <c r="X39" s="52">
        <f t="shared" si="3"/>
        <v>8</v>
      </c>
      <c r="Y39" s="52">
        <f t="shared" si="4"/>
        <v>0</v>
      </c>
      <c r="Z39" s="52">
        <f t="shared" si="5"/>
        <v>0</v>
      </c>
      <c r="AA39" s="52">
        <f t="shared" si="6"/>
        <v>0</v>
      </c>
      <c r="AC39" s="52">
        <v>0.01</v>
      </c>
    </row>
    <row r="40" spans="1:29" x14ac:dyDescent="0.15">
      <c r="A40" s="82"/>
      <c r="B40" s="93">
        <v>34</v>
      </c>
      <c r="C40" s="102" t="s">
        <v>109</v>
      </c>
      <c r="D40" s="3" t="s">
        <v>110</v>
      </c>
      <c r="E40" s="103" t="s">
        <v>111</v>
      </c>
      <c r="F40" s="123"/>
      <c r="G40" s="124"/>
      <c r="H40" s="97" t="s">
        <v>112</v>
      </c>
      <c r="I40" s="124"/>
      <c r="J40" s="124"/>
      <c r="K40" s="97" t="s">
        <v>112</v>
      </c>
      <c r="L40" s="124"/>
      <c r="M40" s="124"/>
      <c r="N40" s="97" t="s">
        <v>112</v>
      </c>
      <c r="O40" s="124"/>
      <c r="P40" s="124"/>
      <c r="Q40" s="125" t="s">
        <v>112</v>
      </c>
      <c r="R40" s="126" t="str">
        <f t="shared" si="7"/>
        <v>0.03未満</v>
      </c>
      <c r="S40" s="127" t="str">
        <f t="shared" si="0"/>
        <v>0.03未満</v>
      </c>
      <c r="T40" s="128" t="str">
        <f t="shared" si="1"/>
        <v>0.03未満</v>
      </c>
      <c r="V40" s="52" t="s">
        <v>112</v>
      </c>
      <c r="W40" s="52">
        <f t="shared" si="2"/>
        <v>4</v>
      </c>
      <c r="X40" s="52">
        <f t="shared" si="3"/>
        <v>8</v>
      </c>
      <c r="Y40" s="52">
        <f t="shared" si="4"/>
        <v>0</v>
      </c>
      <c r="Z40" s="52">
        <f t="shared" si="5"/>
        <v>0</v>
      </c>
      <c r="AA40" s="52">
        <f t="shared" si="6"/>
        <v>0</v>
      </c>
      <c r="AC40" s="52">
        <v>0.03</v>
      </c>
    </row>
    <row r="41" spans="1:29" x14ac:dyDescent="0.15">
      <c r="A41" s="82"/>
      <c r="B41" s="93">
        <v>35</v>
      </c>
      <c r="C41" s="94" t="s">
        <v>113</v>
      </c>
      <c r="D41" s="2" t="s">
        <v>62</v>
      </c>
      <c r="E41" s="95" t="s">
        <v>105</v>
      </c>
      <c r="F41" s="123"/>
      <c r="G41" s="124"/>
      <c r="H41" s="124" t="s">
        <v>106</v>
      </c>
      <c r="I41" s="124"/>
      <c r="J41" s="124"/>
      <c r="K41" s="124" t="s">
        <v>106</v>
      </c>
      <c r="L41" s="124"/>
      <c r="M41" s="124"/>
      <c r="N41" s="124" t="s">
        <v>106</v>
      </c>
      <c r="O41" s="124"/>
      <c r="P41" s="124"/>
      <c r="Q41" s="125" t="s">
        <v>106</v>
      </c>
      <c r="R41" s="126" t="str">
        <f t="shared" si="7"/>
        <v>0.01未満</v>
      </c>
      <c r="S41" s="127" t="str">
        <f t="shared" si="0"/>
        <v>0.01未満</v>
      </c>
      <c r="T41" s="128" t="str">
        <f t="shared" si="1"/>
        <v>0.01未満</v>
      </c>
      <c r="V41" s="52" t="s">
        <v>106</v>
      </c>
      <c r="W41" s="52">
        <f t="shared" si="2"/>
        <v>4</v>
      </c>
      <c r="X41" s="52">
        <f t="shared" si="3"/>
        <v>8</v>
      </c>
      <c r="Y41" s="52">
        <f t="shared" si="4"/>
        <v>0</v>
      </c>
      <c r="Z41" s="52">
        <f t="shared" si="5"/>
        <v>0</v>
      </c>
      <c r="AA41" s="52">
        <f t="shared" si="6"/>
        <v>0</v>
      </c>
      <c r="AC41" s="52">
        <v>0.01</v>
      </c>
    </row>
    <row r="42" spans="1:29" x14ac:dyDescent="0.15">
      <c r="A42" s="82"/>
      <c r="B42" s="93">
        <v>36</v>
      </c>
      <c r="C42" s="102" t="s">
        <v>114</v>
      </c>
      <c r="D42" s="3" t="s">
        <v>115</v>
      </c>
      <c r="E42" s="103" t="s">
        <v>116</v>
      </c>
      <c r="F42" s="129"/>
      <c r="G42" s="130"/>
      <c r="H42" s="130">
        <v>8</v>
      </c>
      <c r="I42" s="130"/>
      <c r="J42" s="130"/>
      <c r="K42" s="97">
        <v>8.3000000000000007</v>
      </c>
      <c r="L42" s="130"/>
      <c r="M42" s="130"/>
      <c r="N42" s="130">
        <v>7.5</v>
      </c>
      <c r="O42" s="130"/>
      <c r="P42" s="130"/>
      <c r="Q42" s="98">
        <v>7.4</v>
      </c>
      <c r="R42" s="132">
        <f t="shared" si="7"/>
        <v>7.4</v>
      </c>
      <c r="S42" s="133">
        <f t="shared" si="0"/>
        <v>8.3000000000000007</v>
      </c>
      <c r="T42" s="134">
        <f t="shared" si="1"/>
        <v>7.8000000000000007</v>
      </c>
      <c r="V42" s="52" t="s">
        <v>64</v>
      </c>
      <c r="W42" s="52">
        <f t="shared" si="2"/>
        <v>0</v>
      </c>
      <c r="X42" s="52">
        <f t="shared" si="3"/>
        <v>8</v>
      </c>
      <c r="Y42" s="52">
        <f t="shared" si="4"/>
        <v>4</v>
      </c>
      <c r="Z42" s="52">
        <f t="shared" si="5"/>
        <v>7.4</v>
      </c>
      <c r="AA42" s="52">
        <f t="shared" si="6"/>
        <v>8.3000000000000007</v>
      </c>
      <c r="AC42" s="52">
        <v>0.1</v>
      </c>
    </row>
    <row r="43" spans="1:29" x14ac:dyDescent="0.15">
      <c r="A43" s="82"/>
      <c r="B43" s="93">
        <v>37</v>
      </c>
      <c r="C43" s="94" t="s">
        <v>117</v>
      </c>
      <c r="D43" s="2" t="s">
        <v>70</v>
      </c>
      <c r="E43" s="95" t="s">
        <v>71</v>
      </c>
      <c r="F43" s="116"/>
      <c r="G43" s="117"/>
      <c r="H43" s="117" t="s">
        <v>72</v>
      </c>
      <c r="I43" s="117"/>
      <c r="J43" s="117"/>
      <c r="K43" s="117" t="s">
        <v>72</v>
      </c>
      <c r="L43" s="117"/>
      <c r="M43" s="117"/>
      <c r="N43" s="117" t="s">
        <v>72</v>
      </c>
      <c r="O43" s="117"/>
      <c r="P43" s="117"/>
      <c r="Q43" s="118" t="s">
        <v>72</v>
      </c>
      <c r="R43" s="119" t="str">
        <f t="shared" si="7"/>
        <v>0.005未満</v>
      </c>
      <c r="S43" s="120" t="str">
        <f t="shared" si="0"/>
        <v>0.005未満</v>
      </c>
      <c r="T43" s="121" t="str">
        <f t="shared" si="1"/>
        <v>0.005未満</v>
      </c>
      <c r="V43" s="52" t="s">
        <v>72</v>
      </c>
      <c r="W43" s="52">
        <f t="shared" si="2"/>
        <v>4</v>
      </c>
      <c r="X43" s="52">
        <f t="shared" si="3"/>
        <v>8</v>
      </c>
      <c r="Y43" s="52">
        <f t="shared" si="4"/>
        <v>0</v>
      </c>
      <c r="Z43" s="52">
        <f t="shared" si="5"/>
        <v>0</v>
      </c>
      <c r="AA43" s="52">
        <f t="shared" si="6"/>
        <v>0</v>
      </c>
      <c r="AC43" s="52">
        <v>5.0000000000000001E-3</v>
      </c>
    </row>
    <row r="44" spans="1:29" x14ac:dyDescent="0.15">
      <c r="A44" s="82"/>
      <c r="B44" s="93">
        <v>38</v>
      </c>
      <c r="C44" s="102" t="s">
        <v>118</v>
      </c>
      <c r="D44" s="3" t="s">
        <v>115</v>
      </c>
      <c r="E44" s="103" t="s">
        <v>119</v>
      </c>
      <c r="F44" s="129">
        <v>10</v>
      </c>
      <c r="G44" s="130">
        <v>9</v>
      </c>
      <c r="H44" s="97">
        <v>9.6999999999999993</v>
      </c>
      <c r="I44" s="130">
        <v>9</v>
      </c>
      <c r="J44" s="97">
        <v>7.5</v>
      </c>
      <c r="K44" s="97">
        <v>7.7</v>
      </c>
      <c r="L44" s="130">
        <v>7</v>
      </c>
      <c r="M44" s="97">
        <v>7.6</v>
      </c>
      <c r="N44" s="130">
        <v>8</v>
      </c>
      <c r="O44" s="130">
        <v>9</v>
      </c>
      <c r="P44" s="130">
        <v>12.3</v>
      </c>
      <c r="Q44" s="98">
        <v>10.5</v>
      </c>
      <c r="R44" s="132">
        <f t="shared" si="7"/>
        <v>7</v>
      </c>
      <c r="S44" s="133">
        <f t="shared" si="0"/>
        <v>12.3</v>
      </c>
      <c r="T44" s="134">
        <f t="shared" si="1"/>
        <v>8.9416666666666664</v>
      </c>
      <c r="V44" s="52" t="s">
        <v>120</v>
      </c>
      <c r="W44" s="52">
        <f t="shared" si="2"/>
        <v>0</v>
      </c>
      <c r="X44" s="52">
        <f t="shared" si="3"/>
        <v>0</v>
      </c>
      <c r="Y44" s="52">
        <f t="shared" si="4"/>
        <v>12</v>
      </c>
      <c r="Z44" s="52">
        <f t="shared" si="5"/>
        <v>7</v>
      </c>
      <c r="AA44" s="52">
        <f t="shared" si="6"/>
        <v>12.3</v>
      </c>
      <c r="AC44" s="52">
        <v>0.2</v>
      </c>
    </row>
    <row r="45" spans="1:29" x14ac:dyDescent="0.15">
      <c r="A45" s="82"/>
      <c r="B45" s="93">
        <v>39</v>
      </c>
      <c r="C45" s="94" t="s">
        <v>121</v>
      </c>
      <c r="D45" s="2" t="s">
        <v>122</v>
      </c>
      <c r="E45" s="95" t="s">
        <v>123</v>
      </c>
      <c r="F45" s="135"/>
      <c r="G45" s="136"/>
      <c r="H45" s="97">
        <v>65</v>
      </c>
      <c r="I45" s="136"/>
      <c r="J45" s="136"/>
      <c r="K45" s="97">
        <v>78</v>
      </c>
      <c r="L45" s="136"/>
      <c r="M45" s="136"/>
      <c r="N45" s="97">
        <v>65</v>
      </c>
      <c r="O45" s="136"/>
      <c r="P45" s="136"/>
      <c r="Q45" s="98">
        <v>54</v>
      </c>
      <c r="R45" s="138">
        <f t="shared" si="7"/>
        <v>54</v>
      </c>
      <c r="S45" s="139">
        <f t="shared" si="0"/>
        <v>78</v>
      </c>
      <c r="T45" s="140">
        <f t="shared" si="1"/>
        <v>65.5</v>
      </c>
      <c r="V45" s="52" t="s">
        <v>124</v>
      </c>
      <c r="W45" s="52">
        <f t="shared" si="2"/>
        <v>0</v>
      </c>
      <c r="X45" s="52">
        <f t="shared" si="3"/>
        <v>8</v>
      </c>
      <c r="Y45" s="52">
        <f t="shared" si="4"/>
        <v>4</v>
      </c>
      <c r="Z45" s="52">
        <f t="shared" si="5"/>
        <v>54</v>
      </c>
      <c r="AA45" s="52">
        <f t="shared" si="6"/>
        <v>78</v>
      </c>
      <c r="AC45" s="52">
        <v>1</v>
      </c>
    </row>
    <row r="46" spans="1:29" x14ac:dyDescent="0.15">
      <c r="A46" s="82"/>
      <c r="B46" s="93">
        <v>40</v>
      </c>
      <c r="C46" s="102" t="s">
        <v>125</v>
      </c>
      <c r="D46" s="3" t="s">
        <v>126</v>
      </c>
      <c r="E46" s="103" t="s">
        <v>127</v>
      </c>
      <c r="F46" s="135"/>
      <c r="G46" s="136"/>
      <c r="H46" s="97">
        <v>116</v>
      </c>
      <c r="I46" s="136"/>
      <c r="J46" s="136"/>
      <c r="K46" s="97">
        <v>116</v>
      </c>
      <c r="L46" s="136"/>
      <c r="M46" s="136"/>
      <c r="N46" s="97">
        <v>94</v>
      </c>
      <c r="O46" s="136"/>
      <c r="P46" s="136"/>
      <c r="Q46" s="98">
        <v>88</v>
      </c>
      <c r="R46" s="138">
        <f t="shared" si="7"/>
        <v>88</v>
      </c>
      <c r="S46" s="139">
        <f t="shared" si="0"/>
        <v>116</v>
      </c>
      <c r="T46" s="140">
        <f t="shared" si="1"/>
        <v>103.5</v>
      </c>
      <c r="V46" s="52" t="s">
        <v>124</v>
      </c>
      <c r="W46" s="52">
        <f t="shared" si="2"/>
        <v>0</v>
      </c>
      <c r="X46" s="52">
        <f t="shared" si="3"/>
        <v>8</v>
      </c>
      <c r="Y46" s="52">
        <f t="shared" si="4"/>
        <v>4</v>
      </c>
      <c r="Z46" s="52">
        <f t="shared" si="5"/>
        <v>88</v>
      </c>
      <c r="AA46" s="52">
        <f t="shared" si="6"/>
        <v>116</v>
      </c>
      <c r="AC46" s="52">
        <v>1</v>
      </c>
    </row>
    <row r="47" spans="1:29" x14ac:dyDescent="0.15">
      <c r="A47" s="82"/>
      <c r="B47" s="93">
        <v>41</v>
      </c>
      <c r="C47" s="94" t="s">
        <v>128</v>
      </c>
      <c r="D47" s="2" t="s">
        <v>108</v>
      </c>
      <c r="E47" s="95" t="s">
        <v>55</v>
      </c>
      <c r="F47" s="123"/>
      <c r="G47" s="124"/>
      <c r="H47" s="124" t="s">
        <v>56</v>
      </c>
      <c r="I47" s="124"/>
      <c r="J47" s="124"/>
      <c r="K47" s="124" t="s">
        <v>56</v>
      </c>
      <c r="L47" s="124"/>
      <c r="M47" s="124"/>
      <c r="N47" s="124" t="s">
        <v>56</v>
      </c>
      <c r="O47" s="124"/>
      <c r="P47" s="124"/>
      <c r="Q47" s="125" t="s">
        <v>56</v>
      </c>
      <c r="R47" s="126" t="str">
        <f t="shared" si="7"/>
        <v>0.02未満</v>
      </c>
      <c r="S47" s="127" t="str">
        <f t="shared" si="0"/>
        <v>0.02未満</v>
      </c>
      <c r="T47" s="128" t="str">
        <f t="shared" si="1"/>
        <v>0.02未満</v>
      </c>
      <c r="V47" s="52" t="s">
        <v>56</v>
      </c>
      <c r="W47" s="52">
        <f t="shared" si="2"/>
        <v>4</v>
      </c>
      <c r="X47" s="52">
        <f t="shared" si="3"/>
        <v>8</v>
      </c>
      <c r="Y47" s="52">
        <f t="shared" si="4"/>
        <v>0</v>
      </c>
      <c r="Z47" s="52">
        <f t="shared" si="5"/>
        <v>0</v>
      </c>
      <c r="AA47" s="52">
        <f t="shared" si="6"/>
        <v>0</v>
      </c>
      <c r="AC47" s="52">
        <v>0.02</v>
      </c>
    </row>
    <row r="48" spans="1:29" x14ac:dyDescent="0.15">
      <c r="A48" s="82"/>
      <c r="B48" s="93">
        <v>42</v>
      </c>
      <c r="C48" s="102" t="s">
        <v>129</v>
      </c>
      <c r="D48" s="3" t="s">
        <v>130</v>
      </c>
      <c r="E48" s="103" t="s">
        <v>131</v>
      </c>
      <c r="F48" s="110"/>
      <c r="G48" s="111"/>
      <c r="H48" s="97" t="s">
        <v>132</v>
      </c>
      <c r="I48" s="111"/>
      <c r="J48" s="111"/>
      <c r="K48" s="97" t="s">
        <v>132</v>
      </c>
      <c r="L48" s="111"/>
      <c r="M48" s="111"/>
      <c r="N48" s="97" t="s">
        <v>132</v>
      </c>
      <c r="O48" s="202"/>
      <c r="P48" s="202"/>
      <c r="Q48" s="98" t="s">
        <v>132</v>
      </c>
      <c r="R48" s="203" t="str">
        <f t="shared" si="7"/>
        <v>0.000001未満</v>
      </c>
      <c r="S48" s="201" t="str">
        <f t="shared" si="0"/>
        <v>0.000001未満</v>
      </c>
      <c r="T48" s="204" t="str">
        <f t="shared" si="1"/>
        <v>0.000001未満</v>
      </c>
      <c r="V48" s="52" t="s">
        <v>132</v>
      </c>
      <c r="W48" s="52">
        <f t="shared" si="2"/>
        <v>4</v>
      </c>
      <c r="X48" s="52">
        <f t="shared" si="3"/>
        <v>8</v>
      </c>
      <c r="Y48" s="52">
        <f t="shared" si="4"/>
        <v>0</v>
      </c>
      <c r="Z48" s="52">
        <f t="shared" si="5"/>
        <v>0</v>
      </c>
      <c r="AA48" s="52">
        <f t="shared" si="6"/>
        <v>0</v>
      </c>
      <c r="AC48" s="52">
        <v>9.9999999999999995E-7</v>
      </c>
    </row>
    <row r="49" spans="1:29" x14ac:dyDescent="0.15">
      <c r="A49" s="82"/>
      <c r="B49" s="93">
        <v>43</v>
      </c>
      <c r="C49" s="94" t="s">
        <v>133</v>
      </c>
      <c r="D49" s="2" t="s">
        <v>130</v>
      </c>
      <c r="E49" s="95" t="s">
        <v>131</v>
      </c>
      <c r="F49" s="110"/>
      <c r="G49" s="111"/>
      <c r="H49" s="111" t="s">
        <v>132</v>
      </c>
      <c r="I49" s="111"/>
      <c r="J49" s="111"/>
      <c r="K49" s="111" t="s">
        <v>132</v>
      </c>
      <c r="L49" s="111"/>
      <c r="M49" s="111"/>
      <c r="N49" s="111" t="s">
        <v>132</v>
      </c>
      <c r="O49" s="111"/>
      <c r="P49" s="111"/>
      <c r="Q49" s="112" t="s">
        <v>132</v>
      </c>
      <c r="R49" s="113" t="str">
        <f t="shared" si="7"/>
        <v>0.000001未満</v>
      </c>
      <c r="S49" s="114" t="str">
        <f t="shared" si="0"/>
        <v>0.000001未満</v>
      </c>
      <c r="T49" s="115" t="str">
        <f t="shared" si="1"/>
        <v>0.000001未満</v>
      </c>
      <c r="V49" s="52" t="s">
        <v>132</v>
      </c>
      <c r="W49" s="52">
        <f t="shared" si="2"/>
        <v>4</v>
      </c>
      <c r="X49" s="52">
        <f t="shared" si="3"/>
        <v>8</v>
      </c>
      <c r="Y49" s="52">
        <f t="shared" si="4"/>
        <v>0</v>
      </c>
      <c r="Z49" s="52">
        <f t="shared" si="5"/>
        <v>0</v>
      </c>
      <c r="AA49" s="52">
        <f t="shared" si="6"/>
        <v>0</v>
      </c>
      <c r="AC49" s="52">
        <v>9.9999999999999995E-7</v>
      </c>
    </row>
    <row r="50" spans="1:29" x14ac:dyDescent="0.15">
      <c r="A50" s="82"/>
      <c r="B50" s="93">
        <v>44</v>
      </c>
      <c r="C50" s="102" t="s">
        <v>134</v>
      </c>
      <c r="D50" s="3" t="s">
        <v>76</v>
      </c>
      <c r="E50" s="103" t="s">
        <v>71</v>
      </c>
      <c r="F50" s="116"/>
      <c r="G50" s="117"/>
      <c r="H50" s="117" t="s">
        <v>72</v>
      </c>
      <c r="I50" s="117"/>
      <c r="J50" s="117"/>
      <c r="K50" s="117" t="s">
        <v>72</v>
      </c>
      <c r="L50" s="117"/>
      <c r="M50" s="117"/>
      <c r="N50" s="117" t="s">
        <v>72</v>
      </c>
      <c r="O50" s="117"/>
      <c r="P50" s="117"/>
      <c r="Q50" s="118" t="s">
        <v>72</v>
      </c>
      <c r="R50" s="119" t="str">
        <f t="shared" si="7"/>
        <v>0.005未満</v>
      </c>
      <c r="S50" s="120" t="str">
        <f t="shared" si="0"/>
        <v>0.005未満</v>
      </c>
      <c r="T50" s="121" t="str">
        <f t="shared" si="1"/>
        <v>0.005未満</v>
      </c>
      <c r="V50" s="52" t="s">
        <v>72</v>
      </c>
      <c r="W50" s="52">
        <f t="shared" si="2"/>
        <v>4</v>
      </c>
      <c r="X50" s="52">
        <f t="shared" si="3"/>
        <v>8</v>
      </c>
      <c r="Y50" s="52">
        <f t="shared" si="4"/>
        <v>0</v>
      </c>
      <c r="Z50" s="52">
        <f t="shared" si="5"/>
        <v>0</v>
      </c>
      <c r="AA50" s="52">
        <f t="shared" si="6"/>
        <v>0</v>
      </c>
      <c r="AC50" s="52">
        <v>5.0000000000000001E-3</v>
      </c>
    </row>
    <row r="51" spans="1:29" x14ac:dyDescent="0.15">
      <c r="A51" s="82"/>
      <c r="B51" s="93">
        <v>45</v>
      </c>
      <c r="C51" s="94" t="s">
        <v>135</v>
      </c>
      <c r="D51" s="2" t="s">
        <v>136</v>
      </c>
      <c r="E51" s="95" t="s">
        <v>137</v>
      </c>
      <c r="F51" s="104"/>
      <c r="G51" s="105"/>
      <c r="H51" s="105" t="s">
        <v>138</v>
      </c>
      <c r="I51" s="105"/>
      <c r="J51" s="105"/>
      <c r="K51" s="105" t="s">
        <v>138</v>
      </c>
      <c r="L51" s="105"/>
      <c r="M51" s="105"/>
      <c r="N51" s="105" t="s">
        <v>138</v>
      </c>
      <c r="O51" s="105"/>
      <c r="P51" s="105"/>
      <c r="Q51" s="106" t="s">
        <v>138</v>
      </c>
      <c r="R51" s="107" t="str">
        <f t="shared" si="7"/>
        <v>0.0005未満</v>
      </c>
      <c r="S51" s="108" t="str">
        <f t="shared" si="0"/>
        <v>0.0005未満</v>
      </c>
      <c r="T51" s="109" t="str">
        <f t="shared" si="1"/>
        <v>0.0005未満</v>
      </c>
      <c r="V51" s="52" t="s">
        <v>138</v>
      </c>
      <c r="W51" s="52">
        <f t="shared" si="2"/>
        <v>4</v>
      </c>
      <c r="X51" s="52">
        <f t="shared" si="3"/>
        <v>8</v>
      </c>
      <c r="Y51" s="52">
        <f t="shared" si="4"/>
        <v>0</v>
      </c>
      <c r="Z51" s="52">
        <f t="shared" si="5"/>
        <v>0</v>
      </c>
      <c r="AA51" s="52">
        <f t="shared" si="6"/>
        <v>0</v>
      </c>
      <c r="AC51" s="52">
        <v>5.0000000000000001E-4</v>
      </c>
    </row>
    <row r="52" spans="1:29" x14ac:dyDescent="0.15">
      <c r="A52" s="82"/>
      <c r="B52" s="93">
        <v>46</v>
      </c>
      <c r="C52" s="102" t="s">
        <v>139</v>
      </c>
      <c r="D52" s="3" t="s">
        <v>140</v>
      </c>
      <c r="E52" s="103" t="s">
        <v>141</v>
      </c>
      <c r="F52" s="129">
        <v>0.4</v>
      </c>
      <c r="G52" s="97">
        <v>0.4</v>
      </c>
      <c r="H52" s="97">
        <v>0.6</v>
      </c>
      <c r="I52" s="97">
        <v>0.5</v>
      </c>
      <c r="J52" s="97">
        <v>0.5</v>
      </c>
      <c r="K52" s="97">
        <v>0.5</v>
      </c>
      <c r="L52" s="97">
        <v>0.4</v>
      </c>
      <c r="M52" s="130">
        <v>0.4</v>
      </c>
      <c r="N52" s="130">
        <v>0.3</v>
      </c>
      <c r="O52" s="130" t="s">
        <v>142</v>
      </c>
      <c r="P52" s="130">
        <v>0.4</v>
      </c>
      <c r="Q52" s="131">
        <v>0.4</v>
      </c>
      <c r="R52" s="132" t="str">
        <f t="shared" si="7"/>
        <v>0.3未満</v>
      </c>
      <c r="S52" s="133">
        <f t="shared" si="0"/>
        <v>0.6</v>
      </c>
      <c r="T52" s="134">
        <f t="shared" si="1"/>
        <v>0.42500000000000004</v>
      </c>
      <c r="V52" s="52" t="s">
        <v>142</v>
      </c>
      <c r="W52" s="52">
        <f t="shared" si="2"/>
        <v>1</v>
      </c>
      <c r="X52" s="52">
        <f t="shared" si="3"/>
        <v>0</v>
      </c>
      <c r="Y52" s="52">
        <f t="shared" si="4"/>
        <v>11</v>
      </c>
      <c r="Z52" s="52">
        <f t="shared" si="5"/>
        <v>0.3</v>
      </c>
      <c r="AA52" s="52">
        <f t="shared" si="6"/>
        <v>0.6</v>
      </c>
      <c r="AC52" s="52">
        <v>0.3</v>
      </c>
    </row>
    <row r="53" spans="1:29" x14ac:dyDescent="0.15">
      <c r="A53" s="82"/>
      <c r="B53" s="93">
        <v>47</v>
      </c>
      <c r="C53" s="94" t="s">
        <v>143</v>
      </c>
      <c r="D53" s="2" t="s">
        <v>144</v>
      </c>
      <c r="E53" s="95" t="s">
        <v>145</v>
      </c>
      <c r="F53" s="123">
        <v>7.82</v>
      </c>
      <c r="G53" s="97">
        <v>7.81</v>
      </c>
      <c r="H53" s="124">
        <v>7.75</v>
      </c>
      <c r="I53" s="124">
        <v>7.83</v>
      </c>
      <c r="J53" s="124">
        <v>7.59</v>
      </c>
      <c r="K53" s="124">
        <v>7.8</v>
      </c>
      <c r="L53" s="97">
        <v>7.84</v>
      </c>
      <c r="M53" s="97">
        <v>7.81</v>
      </c>
      <c r="N53" s="97">
        <v>7.84</v>
      </c>
      <c r="O53" s="97">
        <v>7.64</v>
      </c>
      <c r="P53" s="124">
        <v>7.6</v>
      </c>
      <c r="Q53" s="98">
        <v>7.69</v>
      </c>
      <c r="R53" s="126">
        <f t="shared" si="7"/>
        <v>7.59</v>
      </c>
      <c r="S53" s="127">
        <f t="shared" si="0"/>
        <v>7.84</v>
      </c>
      <c r="T53" s="128">
        <f t="shared" si="1"/>
        <v>7.751666666666666</v>
      </c>
      <c r="W53" s="52">
        <f t="shared" si="2"/>
        <v>0</v>
      </c>
      <c r="X53" s="52">
        <f t="shared" si="3"/>
        <v>0</v>
      </c>
      <c r="Y53" s="52">
        <f t="shared" si="4"/>
        <v>12</v>
      </c>
      <c r="Z53" s="52">
        <f t="shared" si="5"/>
        <v>7.59</v>
      </c>
      <c r="AA53" s="52">
        <f t="shared" si="6"/>
        <v>7.84</v>
      </c>
    </row>
    <row r="54" spans="1:29" x14ac:dyDescent="0.15">
      <c r="A54" s="82"/>
      <c r="B54" s="93">
        <v>48</v>
      </c>
      <c r="C54" s="102" t="s">
        <v>146</v>
      </c>
      <c r="D54" s="3" t="s">
        <v>147</v>
      </c>
      <c r="E54" s="103" t="s">
        <v>145</v>
      </c>
      <c r="F54" s="96" t="s">
        <v>245</v>
      </c>
      <c r="G54" s="97" t="s">
        <v>245</v>
      </c>
      <c r="H54" s="97" t="s">
        <v>245</v>
      </c>
      <c r="I54" s="97" t="s">
        <v>245</v>
      </c>
      <c r="J54" s="97" t="s">
        <v>245</v>
      </c>
      <c r="K54" s="97" t="s">
        <v>245</v>
      </c>
      <c r="L54" s="97" t="s">
        <v>245</v>
      </c>
      <c r="M54" s="97" t="s">
        <v>245</v>
      </c>
      <c r="N54" s="97" t="s">
        <v>245</v>
      </c>
      <c r="O54" s="97" t="s">
        <v>245</v>
      </c>
      <c r="P54" s="97" t="s">
        <v>245</v>
      </c>
      <c r="Q54" s="98" t="s">
        <v>245</v>
      </c>
      <c r="R54" s="99"/>
      <c r="S54" s="100"/>
      <c r="T54" s="101"/>
      <c r="W54" s="52">
        <f t="shared" si="2"/>
        <v>0</v>
      </c>
      <c r="X54" s="52">
        <f t="shared" si="3"/>
        <v>0</v>
      </c>
      <c r="Y54" s="52">
        <f t="shared" si="4"/>
        <v>12</v>
      </c>
      <c r="Z54" s="52">
        <f t="shared" si="5"/>
        <v>0</v>
      </c>
      <c r="AA54" s="52">
        <f t="shared" si="6"/>
        <v>0</v>
      </c>
    </row>
    <row r="55" spans="1:29" x14ac:dyDescent="0.15">
      <c r="A55" s="82"/>
      <c r="B55" s="93">
        <v>49</v>
      </c>
      <c r="C55" s="94" t="s">
        <v>148</v>
      </c>
      <c r="D55" s="2" t="s">
        <v>147</v>
      </c>
      <c r="E55" s="95" t="s">
        <v>145</v>
      </c>
      <c r="F55" s="96" t="s">
        <v>245</v>
      </c>
      <c r="G55" s="97" t="s">
        <v>245</v>
      </c>
      <c r="H55" s="97" t="s">
        <v>245</v>
      </c>
      <c r="I55" s="97" t="s">
        <v>245</v>
      </c>
      <c r="J55" s="97" t="s">
        <v>245</v>
      </c>
      <c r="K55" s="97" t="s">
        <v>245</v>
      </c>
      <c r="L55" s="97" t="s">
        <v>245</v>
      </c>
      <c r="M55" s="97" t="s">
        <v>245</v>
      </c>
      <c r="N55" s="97" t="s">
        <v>245</v>
      </c>
      <c r="O55" s="97" t="s">
        <v>245</v>
      </c>
      <c r="P55" s="97" t="s">
        <v>245</v>
      </c>
      <c r="Q55" s="98" t="s">
        <v>245</v>
      </c>
      <c r="R55" s="99"/>
      <c r="S55" s="100"/>
      <c r="T55" s="101"/>
      <c r="W55" s="52">
        <f t="shared" si="2"/>
        <v>0</v>
      </c>
      <c r="X55" s="52">
        <f t="shared" si="3"/>
        <v>0</v>
      </c>
      <c r="Y55" s="52">
        <f t="shared" si="4"/>
        <v>12</v>
      </c>
      <c r="Z55" s="52">
        <f t="shared" si="5"/>
        <v>0</v>
      </c>
      <c r="AA55" s="52">
        <f t="shared" si="6"/>
        <v>0</v>
      </c>
    </row>
    <row r="56" spans="1:29" x14ac:dyDescent="0.15">
      <c r="A56" s="82"/>
      <c r="B56" s="93">
        <v>50</v>
      </c>
      <c r="C56" s="102" t="s">
        <v>149</v>
      </c>
      <c r="D56" s="3" t="s">
        <v>150</v>
      </c>
      <c r="E56" s="103" t="s">
        <v>151</v>
      </c>
      <c r="F56" s="130" t="s">
        <v>124</v>
      </c>
      <c r="G56" s="130" t="s">
        <v>124</v>
      </c>
      <c r="H56" s="130" t="s">
        <v>124</v>
      </c>
      <c r="I56" s="130" t="s">
        <v>124</v>
      </c>
      <c r="J56" s="130" t="s">
        <v>124</v>
      </c>
      <c r="K56" s="130" t="s">
        <v>124</v>
      </c>
      <c r="L56" s="130" t="s">
        <v>124</v>
      </c>
      <c r="M56" s="130" t="s">
        <v>124</v>
      </c>
      <c r="N56" s="205" t="s">
        <v>124</v>
      </c>
      <c r="O56" s="130" t="s">
        <v>124</v>
      </c>
      <c r="P56" s="130" t="s">
        <v>124</v>
      </c>
      <c r="Q56" s="131" t="s">
        <v>124</v>
      </c>
      <c r="R56" s="132" t="str">
        <f t="shared" si="7"/>
        <v>1未満</v>
      </c>
      <c r="S56" s="206" t="str">
        <f t="shared" si="0"/>
        <v>1未満</v>
      </c>
      <c r="T56" s="207" t="str">
        <f>IF(R115&gt;AC56,R115,V56)</f>
        <v>1未満</v>
      </c>
      <c r="V56" s="52" t="s">
        <v>152</v>
      </c>
      <c r="W56" s="52">
        <f t="shared" si="2"/>
        <v>12</v>
      </c>
      <c r="X56" s="52">
        <f t="shared" si="3"/>
        <v>0</v>
      </c>
      <c r="Y56" s="52">
        <f t="shared" si="4"/>
        <v>0</v>
      </c>
      <c r="Z56" s="52">
        <f t="shared" si="5"/>
        <v>0</v>
      </c>
      <c r="AA56" s="52">
        <f t="shared" si="6"/>
        <v>0</v>
      </c>
      <c r="AC56" s="52">
        <v>1</v>
      </c>
    </row>
    <row r="57" spans="1:29" ht="14.25" thickBot="1" x14ac:dyDescent="0.2">
      <c r="A57" s="82"/>
      <c r="B57" s="141">
        <v>51</v>
      </c>
      <c r="C57" s="142" t="s">
        <v>153</v>
      </c>
      <c r="D57" s="4" t="s">
        <v>154</v>
      </c>
      <c r="E57" s="143" t="s">
        <v>155</v>
      </c>
      <c r="F57" s="144" t="s">
        <v>64</v>
      </c>
      <c r="G57" s="144" t="s">
        <v>64</v>
      </c>
      <c r="H57" s="144" t="s">
        <v>64</v>
      </c>
      <c r="I57" s="144" t="s">
        <v>64</v>
      </c>
      <c r="J57" s="144" t="s">
        <v>64</v>
      </c>
      <c r="K57" s="144" t="s">
        <v>64</v>
      </c>
      <c r="L57" s="145" t="s">
        <v>64</v>
      </c>
      <c r="M57" s="144" t="s">
        <v>64</v>
      </c>
      <c r="N57" s="144" t="s">
        <v>64</v>
      </c>
      <c r="O57" s="144" t="s">
        <v>64</v>
      </c>
      <c r="P57" s="144" t="s">
        <v>64</v>
      </c>
      <c r="Q57" s="146" t="s">
        <v>64</v>
      </c>
      <c r="R57" s="147" t="str">
        <f t="shared" si="7"/>
        <v>0.1未満</v>
      </c>
      <c r="S57" s="148" t="str">
        <f t="shared" si="0"/>
        <v>0.1未満</v>
      </c>
      <c r="T57" s="149" t="str">
        <f t="shared" si="1"/>
        <v>0.1未満</v>
      </c>
      <c r="V57" s="52" t="s">
        <v>156</v>
      </c>
      <c r="W57" s="52">
        <f t="shared" si="2"/>
        <v>12</v>
      </c>
      <c r="X57" s="52">
        <f t="shared" si="3"/>
        <v>0</v>
      </c>
      <c r="Y57" s="52">
        <f t="shared" si="4"/>
        <v>0</v>
      </c>
      <c r="Z57" s="52">
        <f t="shared" si="5"/>
        <v>0</v>
      </c>
      <c r="AA57" s="52">
        <f t="shared" si="6"/>
        <v>0</v>
      </c>
      <c r="AC57" s="52">
        <v>0.1</v>
      </c>
    </row>
    <row r="58" spans="1:29" ht="14.25" thickBot="1" x14ac:dyDescent="0.2">
      <c r="A58" s="82"/>
      <c r="B58" s="150"/>
      <c r="C58" s="142" t="s">
        <v>157</v>
      </c>
      <c r="D58" s="4" t="s">
        <v>62</v>
      </c>
      <c r="E58" s="143" t="s">
        <v>158</v>
      </c>
      <c r="F58" s="151">
        <v>0.4</v>
      </c>
      <c r="G58" s="152">
        <v>0.3</v>
      </c>
      <c r="H58" s="152">
        <v>0.3</v>
      </c>
      <c r="I58" s="152">
        <v>0.3</v>
      </c>
      <c r="J58" s="152">
        <v>0.3</v>
      </c>
      <c r="K58" s="152">
        <v>0.3</v>
      </c>
      <c r="L58" s="153">
        <v>0.3</v>
      </c>
      <c r="M58" s="152">
        <v>0.3</v>
      </c>
      <c r="N58" s="152">
        <v>0.3</v>
      </c>
      <c r="O58" s="152">
        <v>0.4</v>
      </c>
      <c r="P58" s="152">
        <v>0.3</v>
      </c>
      <c r="Q58" s="154">
        <v>0.3</v>
      </c>
      <c r="R58" s="155">
        <f t="shared" si="7"/>
        <v>0.3</v>
      </c>
      <c r="S58" s="156">
        <f t="shared" si="0"/>
        <v>0.4</v>
      </c>
      <c r="T58" s="157" t="str">
        <f t="shared" si="1"/>
        <v>1未満</v>
      </c>
      <c r="V58" s="52" t="s">
        <v>124</v>
      </c>
      <c r="W58" s="52">
        <f t="shared" si="2"/>
        <v>0</v>
      </c>
      <c r="X58" s="52">
        <f t="shared" si="3"/>
        <v>0</v>
      </c>
      <c r="Y58" s="52">
        <f t="shared" si="4"/>
        <v>12</v>
      </c>
      <c r="Z58" s="52">
        <f t="shared" si="5"/>
        <v>0.3</v>
      </c>
      <c r="AA58" s="52">
        <f t="shared" si="6"/>
        <v>0.4</v>
      </c>
      <c r="AC58" s="52">
        <v>1</v>
      </c>
    </row>
    <row r="60" spans="1:29" hidden="1" x14ac:dyDescent="0.15"/>
    <row r="61" spans="1:29" ht="13.5" hidden="1" customHeight="1" x14ac:dyDescent="0.15">
      <c r="B61" s="53" t="s">
        <v>0</v>
      </c>
      <c r="C61" s="54"/>
      <c r="D61" s="54" t="s">
        <v>1</v>
      </c>
      <c r="E61" s="54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58" t="s">
        <v>159</v>
      </c>
    </row>
    <row r="62" spans="1:29" ht="13.5" hidden="1" customHeight="1" x14ac:dyDescent="0.15">
      <c r="B62" s="159"/>
      <c r="C62" s="160"/>
      <c r="D62" s="160"/>
      <c r="E62" s="160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61"/>
    </row>
    <row r="63" spans="1:29" hidden="1" x14ac:dyDescent="0.15">
      <c r="B63" s="159" t="s">
        <v>18</v>
      </c>
      <c r="C63" s="160"/>
      <c r="D63" s="61" t="s">
        <v>161</v>
      </c>
      <c r="E63" s="61" t="s">
        <v>161</v>
      </c>
      <c r="F63" s="64">
        <f>F4</f>
        <v>44671</v>
      </c>
      <c r="G63" s="64">
        <f t="shared" ref="G63:Q64" si="8">G4</f>
        <v>44699</v>
      </c>
      <c r="H63" s="64">
        <f t="shared" si="8"/>
        <v>44727</v>
      </c>
      <c r="I63" s="64">
        <f t="shared" si="8"/>
        <v>44756</v>
      </c>
      <c r="J63" s="64">
        <f t="shared" si="8"/>
        <v>44790</v>
      </c>
      <c r="K63" s="64">
        <f t="shared" si="8"/>
        <v>44825</v>
      </c>
      <c r="L63" s="64">
        <f t="shared" si="8"/>
        <v>44853</v>
      </c>
      <c r="M63" s="64">
        <f t="shared" si="8"/>
        <v>44881</v>
      </c>
      <c r="N63" s="64">
        <f t="shared" si="8"/>
        <v>44916</v>
      </c>
      <c r="O63" s="64">
        <f t="shared" si="8"/>
        <v>44944</v>
      </c>
      <c r="P63" s="64">
        <f t="shared" si="8"/>
        <v>44972</v>
      </c>
      <c r="Q63" s="64">
        <f t="shared" si="8"/>
        <v>44993</v>
      </c>
      <c r="R63" s="162"/>
    </row>
    <row r="64" spans="1:29" hidden="1" x14ac:dyDescent="0.15">
      <c r="B64" s="159" t="s">
        <v>20</v>
      </c>
      <c r="C64" s="160"/>
      <c r="D64" s="61" t="s">
        <v>180</v>
      </c>
      <c r="E64" s="61" t="s">
        <v>180</v>
      </c>
      <c r="F64" s="163">
        <f>F5</f>
        <v>15.5</v>
      </c>
      <c r="G64" s="163">
        <f t="shared" si="8"/>
        <v>18</v>
      </c>
      <c r="H64" s="163">
        <f t="shared" si="8"/>
        <v>21</v>
      </c>
      <c r="I64" s="163">
        <f t="shared" si="8"/>
        <v>26</v>
      </c>
      <c r="J64" s="163">
        <f t="shared" si="8"/>
        <v>28.5</v>
      </c>
      <c r="K64" s="163">
        <f t="shared" si="8"/>
        <v>26</v>
      </c>
      <c r="L64" s="163">
        <f t="shared" si="8"/>
        <v>21.5</v>
      </c>
      <c r="M64" s="163">
        <f t="shared" si="8"/>
        <v>19</v>
      </c>
      <c r="N64" s="163">
        <f t="shared" si="8"/>
        <v>13.5</v>
      </c>
      <c r="O64" s="163">
        <f t="shared" si="8"/>
        <v>10</v>
      </c>
      <c r="P64" s="163">
        <f t="shared" si="8"/>
        <v>9.5</v>
      </c>
      <c r="Q64" s="163">
        <f t="shared" si="8"/>
        <v>10.5</v>
      </c>
      <c r="R64" s="162">
        <f>IF(AND(F64="",G64="",H64="",I64="",J64="",K64="",L64="",M64="",N64="",O64="",P64="",Q64=""),"",AVERAGE(F64:Q64))</f>
        <v>18.25</v>
      </c>
    </row>
    <row r="65" spans="2:18" hidden="1" x14ac:dyDescent="0.15">
      <c r="B65" s="159" t="s">
        <v>21</v>
      </c>
      <c r="C65" s="160"/>
      <c r="D65" s="61" t="s">
        <v>160</v>
      </c>
      <c r="E65" s="61" t="s">
        <v>160</v>
      </c>
      <c r="F65" s="163">
        <f t="shared" ref="F65:Q65" si="9">F6</f>
        <v>20</v>
      </c>
      <c r="G65" s="163">
        <f t="shared" si="9"/>
        <v>22.5</v>
      </c>
      <c r="H65" s="163">
        <f t="shared" si="9"/>
        <v>20</v>
      </c>
      <c r="I65" s="163">
        <f t="shared" si="9"/>
        <v>22</v>
      </c>
      <c r="J65" s="163">
        <f t="shared" si="9"/>
        <v>25.5</v>
      </c>
      <c r="K65" s="163">
        <f t="shared" si="9"/>
        <v>22.5</v>
      </c>
      <c r="L65" s="163">
        <f t="shared" si="9"/>
        <v>16</v>
      </c>
      <c r="M65" s="163">
        <f t="shared" si="9"/>
        <v>14</v>
      </c>
      <c r="N65" s="163">
        <f t="shared" si="9"/>
        <v>3.5</v>
      </c>
      <c r="O65" s="163">
        <f t="shared" si="9"/>
        <v>7</v>
      </c>
      <c r="P65" s="163">
        <f t="shared" si="9"/>
        <v>3</v>
      </c>
      <c r="Q65" s="163">
        <f t="shared" si="9"/>
        <v>13</v>
      </c>
      <c r="R65" s="162">
        <f>IF(AND(F65="",G65="",H65="",I65="",J65="",K65="",L65="",M65="",N65="",O65="",P65="",Q65=""),"",AVERAGE(F65:Q65))</f>
        <v>15.75</v>
      </c>
    </row>
    <row r="66" spans="2:18" hidden="1" x14ac:dyDescent="0.15">
      <c r="B66" s="93">
        <v>1</v>
      </c>
      <c r="C66" s="94" t="s">
        <v>22</v>
      </c>
      <c r="D66" s="2" t="s">
        <v>23</v>
      </c>
      <c r="E66" s="164" t="s">
        <v>24</v>
      </c>
      <c r="F66" s="165">
        <f t="shared" ref="F66:Q81" si="10">IF(F7="","",IF(F7=$V7,$AC7,F7))</f>
        <v>0</v>
      </c>
      <c r="G66" s="165">
        <f t="shared" si="10"/>
        <v>0</v>
      </c>
      <c r="H66" s="165">
        <f t="shared" si="10"/>
        <v>0</v>
      </c>
      <c r="I66" s="165">
        <f t="shared" si="10"/>
        <v>0</v>
      </c>
      <c r="J66" s="165">
        <f t="shared" si="10"/>
        <v>0</v>
      </c>
      <c r="K66" s="165">
        <f t="shared" si="10"/>
        <v>0</v>
      </c>
      <c r="L66" s="165">
        <f t="shared" si="10"/>
        <v>0</v>
      </c>
      <c r="M66" s="165">
        <f t="shared" si="10"/>
        <v>0</v>
      </c>
      <c r="N66" s="165">
        <f t="shared" si="10"/>
        <v>0</v>
      </c>
      <c r="O66" s="165">
        <f t="shared" si="10"/>
        <v>0</v>
      </c>
      <c r="P66" s="165">
        <f t="shared" si="10"/>
        <v>0</v>
      </c>
      <c r="Q66" s="165">
        <f t="shared" si="10"/>
        <v>0</v>
      </c>
      <c r="R66" s="162">
        <f>IF(AND(F66="",G66="",H66="",I66="",J66="",K66="",L66="",M66="",N66="",O66="",P66="",Q66=""),"",AVERAGE(F66:Q66))</f>
        <v>0</v>
      </c>
    </row>
    <row r="67" spans="2:18" hidden="1" x14ac:dyDescent="0.15">
      <c r="B67" s="93">
        <v>2</v>
      </c>
      <c r="C67" s="94" t="s">
        <v>25</v>
      </c>
      <c r="D67" s="2" t="s">
        <v>26</v>
      </c>
      <c r="E67" s="164" t="s">
        <v>27</v>
      </c>
      <c r="F67" s="165" t="str">
        <f t="shared" si="10"/>
        <v>不検出</v>
      </c>
      <c r="G67" s="165" t="str">
        <f t="shared" si="10"/>
        <v>不検出</v>
      </c>
      <c r="H67" s="165" t="str">
        <f t="shared" si="10"/>
        <v>不検出</v>
      </c>
      <c r="I67" s="165" t="str">
        <f t="shared" si="10"/>
        <v>不検出</v>
      </c>
      <c r="J67" s="165" t="str">
        <f t="shared" si="10"/>
        <v>不検出</v>
      </c>
      <c r="K67" s="165" t="str">
        <f t="shared" si="10"/>
        <v>不検出</v>
      </c>
      <c r="L67" s="165" t="str">
        <f t="shared" si="10"/>
        <v>不検出</v>
      </c>
      <c r="M67" s="165" t="str">
        <f t="shared" si="10"/>
        <v>不検出</v>
      </c>
      <c r="N67" s="165" t="str">
        <f t="shared" si="10"/>
        <v>不検出</v>
      </c>
      <c r="O67" s="165" t="str">
        <f t="shared" si="10"/>
        <v>不検出</v>
      </c>
      <c r="P67" s="165" t="str">
        <f t="shared" si="10"/>
        <v>不検出</v>
      </c>
      <c r="Q67" s="165" t="str">
        <f t="shared" si="10"/>
        <v>不検出</v>
      </c>
      <c r="R67" s="162"/>
    </row>
    <row r="68" spans="2:18" hidden="1" x14ac:dyDescent="0.15">
      <c r="B68" s="93">
        <v>3</v>
      </c>
      <c r="C68" s="94" t="s">
        <v>29</v>
      </c>
      <c r="D68" s="2" t="s">
        <v>30</v>
      </c>
      <c r="E68" s="164" t="s">
        <v>31</v>
      </c>
      <c r="F68" s="165" t="str">
        <f t="shared" si="10"/>
        <v/>
      </c>
      <c r="G68" s="165" t="str">
        <f t="shared" si="10"/>
        <v/>
      </c>
      <c r="H68" s="165">
        <f t="shared" si="10"/>
        <v>2.9999999999999997E-4</v>
      </c>
      <c r="I68" s="165" t="str">
        <f t="shared" si="10"/>
        <v/>
      </c>
      <c r="J68" s="165" t="str">
        <f t="shared" si="10"/>
        <v/>
      </c>
      <c r="K68" s="165">
        <f t="shared" si="10"/>
        <v>2.9999999999999997E-4</v>
      </c>
      <c r="L68" s="165" t="str">
        <f t="shared" si="10"/>
        <v/>
      </c>
      <c r="M68" s="165" t="str">
        <f t="shared" si="10"/>
        <v/>
      </c>
      <c r="N68" s="165">
        <f t="shared" si="10"/>
        <v>2.9999999999999997E-4</v>
      </c>
      <c r="O68" s="165" t="str">
        <f t="shared" si="10"/>
        <v/>
      </c>
      <c r="P68" s="165" t="str">
        <f t="shared" si="10"/>
        <v/>
      </c>
      <c r="Q68" s="165">
        <f t="shared" si="10"/>
        <v>2.9999999999999997E-4</v>
      </c>
      <c r="R68" s="162">
        <f t="shared" ref="R68:R112" si="11">IF(AND(F68="",G68="",H68="",I68="",J68="",K68="",L68="",M68="",N68="",O68="",P68="",Q68=""),"",AVERAGE(F68:Q68))</f>
        <v>2.9999999999999997E-4</v>
      </c>
    </row>
    <row r="69" spans="2:18" hidden="1" x14ac:dyDescent="0.15">
      <c r="B69" s="93">
        <v>4</v>
      </c>
      <c r="C69" s="94" t="s">
        <v>33</v>
      </c>
      <c r="D69" s="2" t="s">
        <v>34</v>
      </c>
      <c r="E69" s="164" t="s">
        <v>35</v>
      </c>
      <c r="F69" s="165" t="str">
        <f t="shared" si="10"/>
        <v/>
      </c>
      <c r="G69" s="165" t="str">
        <f t="shared" si="10"/>
        <v/>
      </c>
      <c r="H69" s="165">
        <f t="shared" si="10"/>
        <v>5.0000000000000002E-5</v>
      </c>
      <c r="I69" s="165" t="str">
        <f t="shared" si="10"/>
        <v/>
      </c>
      <c r="J69" s="165" t="str">
        <f t="shared" si="10"/>
        <v/>
      </c>
      <c r="K69" s="165">
        <f t="shared" si="10"/>
        <v>5.0000000000000002E-5</v>
      </c>
      <c r="L69" s="165" t="str">
        <f t="shared" si="10"/>
        <v/>
      </c>
      <c r="M69" s="165" t="str">
        <f t="shared" si="10"/>
        <v/>
      </c>
      <c r="N69" s="165">
        <f t="shared" si="10"/>
        <v>5.0000000000000002E-5</v>
      </c>
      <c r="O69" s="165" t="str">
        <f t="shared" si="10"/>
        <v/>
      </c>
      <c r="P69" s="165" t="str">
        <f t="shared" si="10"/>
        <v/>
      </c>
      <c r="Q69" s="165">
        <f t="shared" si="10"/>
        <v>5.0000000000000002E-5</v>
      </c>
      <c r="R69" s="162">
        <f t="shared" si="11"/>
        <v>5.0000000000000002E-5</v>
      </c>
    </row>
    <row r="70" spans="2:18" hidden="1" x14ac:dyDescent="0.15">
      <c r="B70" s="93">
        <v>5</v>
      </c>
      <c r="C70" s="94" t="s">
        <v>37</v>
      </c>
      <c r="D70" s="2" t="s">
        <v>38</v>
      </c>
      <c r="E70" s="164" t="s">
        <v>39</v>
      </c>
      <c r="F70" s="165" t="str">
        <f t="shared" si="10"/>
        <v/>
      </c>
      <c r="G70" s="165" t="str">
        <f t="shared" si="10"/>
        <v/>
      </c>
      <c r="H70" s="165">
        <f t="shared" si="10"/>
        <v>1E-3</v>
      </c>
      <c r="I70" s="165" t="str">
        <f t="shared" si="10"/>
        <v/>
      </c>
      <c r="J70" s="165" t="str">
        <f t="shared" si="10"/>
        <v/>
      </c>
      <c r="K70" s="165">
        <f t="shared" si="10"/>
        <v>1E-3</v>
      </c>
      <c r="L70" s="165" t="str">
        <f t="shared" si="10"/>
        <v/>
      </c>
      <c r="M70" s="165" t="str">
        <f t="shared" si="10"/>
        <v/>
      </c>
      <c r="N70" s="165">
        <f t="shared" si="10"/>
        <v>1E-3</v>
      </c>
      <c r="O70" s="165" t="str">
        <f t="shared" si="10"/>
        <v/>
      </c>
      <c r="P70" s="165" t="str">
        <f t="shared" si="10"/>
        <v/>
      </c>
      <c r="Q70" s="165">
        <f t="shared" si="10"/>
        <v>1E-3</v>
      </c>
      <c r="R70" s="162">
        <f t="shared" si="11"/>
        <v>1E-3</v>
      </c>
    </row>
    <row r="71" spans="2:18" hidden="1" x14ac:dyDescent="0.15">
      <c r="B71" s="93">
        <v>6</v>
      </c>
      <c r="C71" s="94" t="s">
        <v>41</v>
      </c>
      <c r="D71" s="2" t="s">
        <v>38</v>
      </c>
      <c r="E71" s="164" t="s">
        <v>39</v>
      </c>
      <c r="F71" s="165" t="str">
        <f t="shared" si="10"/>
        <v/>
      </c>
      <c r="G71" s="165" t="str">
        <f t="shared" si="10"/>
        <v/>
      </c>
      <c r="H71" s="165">
        <f t="shared" si="10"/>
        <v>1E-3</v>
      </c>
      <c r="I71" s="165" t="str">
        <f t="shared" si="10"/>
        <v/>
      </c>
      <c r="J71" s="165" t="str">
        <f t="shared" si="10"/>
        <v/>
      </c>
      <c r="K71" s="165">
        <f t="shared" si="10"/>
        <v>1E-3</v>
      </c>
      <c r="L71" s="165" t="str">
        <f t="shared" si="10"/>
        <v/>
      </c>
      <c r="M71" s="165" t="str">
        <f t="shared" si="10"/>
        <v/>
      </c>
      <c r="N71" s="165">
        <f t="shared" si="10"/>
        <v>1E-3</v>
      </c>
      <c r="O71" s="165" t="str">
        <f t="shared" si="10"/>
        <v/>
      </c>
      <c r="P71" s="165" t="str">
        <f t="shared" si="10"/>
        <v/>
      </c>
      <c r="Q71" s="165">
        <f t="shared" si="10"/>
        <v>1E-3</v>
      </c>
      <c r="R71" s="162">
        <f t="shared" si="11"/>
        <v>1E-3</v>
      </c>
    </row>
    <row r="72" spans="2:18" hidden="1" x14ac:dyDescent="0.15">
      <c r="B72" s="93">
        <v>7</v>
      </c>
      <c r="C72" s="94" t="s">
        <v>42</v>
      </c>
      <c r="D72" s="2" t="s">
        <v>38</v>
      </c>
      <c r="E72" s="164" t="s">
        <v>39</v>
      </c>
      <c r="F72" s="165" t="str">
        <f t="shared" si="10"/>
        <v/>
      </c>
      <c r="G72" s="165" t="str">
        <f t="shared" si="10"/>
        <v/>
      </c>
      <c r="H72" s="165">
        <f t="shared" si="10"/>
        <v>1E-3</v>
      </c>
      <c r="I72" s="165" t="str">
        <f t="shared" si="10"/>
        <v/>
      </c>
      <c r="J72" s="165" t="str">
        <f t="shared" si="10"/>
        <v/>
      </c>
      <c r="K72" s="165">
        <f t="shared" si="10"/>
        <v>1E-3</v>
      </c>
      <c r="L72" s="165" t="str">
        <f t="shared" si="10"/>
        <v/>
      </c>
      <c r="M72" s="165" t="str">
        <f t="shared" si="10"/>
        <v/>
      </c>
      <c r="N72" s="165">
        <f t="shared" si="10"/>
        <v>1E-3</v>
      </c>
      <c r="O72" s="165" t="str">
        <f t="shared" si="10"/>
        <v/>
      </c>
      <c r="P72" s="165" t="str">
        <f t="shared" si="10"/>
        <v/>
      </c>
      <c r="Q72" s="165">
        <f t="shared" si="10"/>
        <v>1E-3</v>
      </c>
      <c r="R72" s="162">
        <f t="shared" si="11"/>
        <v>1E-3</v>
      </c>
    </row>
    <row r="73" spans="2:18" hidden="1" x14ac:dyDescent="0.15">
      <c r="B73" s="93">
        <v>8</v>
      </c>
      <c r="C73" s="94" t="s">
        <v>43</v>
      </c>
      <c r="D73" s="2" t="s">
        <v>70</v>
      </c>
      <c r="E73" s="164" t="s">
        <v>71</v>
      </c>
      <c r="F73" s="165" t="str">
        <f t="shared" si="10"/>
        <v/>
      </c>
      <c r="G73" s="165" t="str">
        <f t="shared" si="10"/>
        <v/>
      </c>
      <c r="H73" s="165">
        <f t="shared" si="10"/>
        <v>2E-3</v>
      </c>
      <c r="I73" s="165" t="str">
        <f t="shared" si="10"/>
        <v/>
      </c>
      <c r="J73" s="165" t="str">
        <f t="shared" si="10"/>
        <v/>
      </c>
      <c r="K73" s="165">
        <f t="shared" si="10"/>
        <v>2E-3</v>
      </c>
      <c r="L73" s="165" t="str">
        <f t="shared" si="10"/>
        <v/>
      </c>
      <c r="M73" s="165" t="str">
        <f t="shared" si="10"/>
        <v/>
      </c>
      <c r="N73" s="165">
        <f t="shared" si="10"/>
        <v>2E-3</v>
      </c>
      <c r="O73" s="165" t="str">
        <f t="shared" si="10"/>
        <v/>
      </c>
      <c r="P73" s="165" t="str">
        <f t="shared" si="10"/>
        <v/>
      </c>
      <c r="Q73" s="165">
        <f t="shared" si="10"/>
        <v>2E-3</v>
      </c>
      <c r="R73" s="162">
        <f t="shared" si="11"/>
        <v>2E-3</v>
      </c>
    </row>
    <row r="74" spans="2:18" hidden="1" x14ac:dyDescent="0.15">
      <c r="B74" s="93">
        <v>9</v>
      </c>
      <c r="C74" s="94" t="s">
        <v>48</v>
      </c>
      <c r="D74" s="2" t="s">
        <v>49</v>
      </c>
      <c r="E74" s="164" t="s">
        <v>50</v>
      </c>
      <c r="F74" s="165" t="str">
        <f t="shared" si="10"/>
        <v/>
      </c>
      <c r="G74" s="165" t="str">
        <f t="shared" si="10"/>
        <v/>
      </c>
      <c r="H74" s="165">
        <f t="shared" si="10"/>
        <v>4.0000000000000001E-3</v>
      </c>
      <c r="I74" s="165" t="str">
        <f t="shared" si="10"/>
        <v/>
      </c>
      <c r="J74" s="165" t="str">
        <f t="shared" si="10"/>
        <v/>
      </c>
      <c r="K74" s="165">
        <f t="shared" si="10"/>
        <v>4.0000000000000001E-3</v>
      </c>
      <c r="L74" s="165" t="str">
        <f t="shared" si="10"/>
        <v/>
      </c>
      <c r="M74" s="165" t="str">
        <f t="shared" si="10"/>
        <v/>
      </c>
      <c r="N74" s="165">
        <f t="shared" si="10"/>
        <v>4.0000000000000001E-3</v>
      </c>
      <c r="O74" s="165" t="str">
        <f t="shared" si="10"/>
        <v/>
      </c>
      <c r="P74" s="165" t="str">
        <f t="shared" si="10"/>
        <v/>
      </c>
      <c r="Q74" s="165">
        <f t="shared" si="10"/>
        <v>4.0000000000000001E-3</v>
      </c>
      <c r="R74" s="162">
        <f t="shared" si="11"/>
        <v>4.0000000000000001E-3</v>
      </c>
    </row>
    <row r="75" spans="2:18" hidden="1" x14ac:dyDescent="0.15">
      <c r="B75" s="93">
        <v>10</v>
      </c>
      <c r="C75" s="94" t="s">
        <v>52</v>
      </c>
      <c r="D75" s="2" t="s">
        <v>38</v>
      </c>
      <c r="E75" s="164" t="s">
        <v>39</v>
      </c>
      <c r="F75" s="165" t="str">
        <f t="shared" si="10"/>
        <v/>
      </c>
      <c r="G75" s="165" t="str">
        <f t="shared" si="10"/>
        <v/>
      </c>
      <c r="H75" s="165">
        <f t="shared" si="10"/>
        <v>1E-3</v>
      </c>
      <c r="I75" s="165" t="str">
        <f t="shared" si="10"/>
        <v/>
      </c>
      <c r="J75" s="165" t="str">
        <f t="shared" si="10"/>
        <v/>
      </c>
      <c r="K75" s="165">
        <f t="shared" si="10"/>
        <v>1E-3</v>
      </c>
      <c r="L75" s="165" t="str">
        <f t="shared" si="10"/>
        <v/>
      </c>
      <c r="M75" s="165" t="str">
        <f t="shared" si="10"/>
        <v/>
      </c>
      <c r="N75" s="165">
        <f t="shared" si="10"/>
        <v>1E-3</v>
      </c>
      <c r="O75" s="165" t="str">
        <f t="shared" si="10"/>
        <v/>
      </c>
      <c r="P75" s="165" t="str">
        <f t="shared" si="10"/>
        <v/>
      </c>
      <c r="Q75" s="165">
        <f t="shared" si="10"/>
        <v>1E-3</v>
      </c>
      <c r="R75" s="162">
        <f t="shared" si="11"/>
        <v>1E-3</v>
      </c>
    </row>
    <row r="76" spans="2:18" hidden="1" x14ac:dyDescent="0.15">
      <c r="B76" s="93">
        <v>11</v>
      </c>
      <c r="C76" s="94" t="s">
        <v>53</v>
      </c>
      <c r="D76" s="2" t="s">
        <v>54</v>
      </c>
      <c r="E76" s="164" t="s">
        <v>55</v>
      </c>
      <c r="F76" s="165" t="str">
        <f t="shared" si="10"/>
        <v/>
      </c>
      <c r="G76" s="165" t="str">
        <f t="shared" si="10"/>
        <v/>
      </c>
      <c r="H76" s="165">
        <f t="shared" si="10"/>
        <v>1.89</v>
      </c>
      <c r="I76" s="165" t="str">
        <f t="shared" si="10"/>
        <v/>
      </c>
      <c r="J76" s="165" t="str">
        <f t="shared" si="10"/>
        <v/>
      </c>
      <c r="K76" s="165">
        <f t="shared" si="10"/>
        <v>0.95</v>
      </c>
      <c r="L76" s="165" t="str">
        <f t="shared" si="10"/>
        <v/>
      </c>
      <c r="M76" s="165" t="str">
        <f t="shared" si="10"/>
        <v/>
      </c>
      <c r="N76" s="165">
        <f t="shared" si="10"/>
        <v>0.91</v>
      </c>
      <c r="O76" s="165" t="str">
        <f t="shared" si="10"/>
        <v/>
      </c>
      <c r="P76" s="165" t="str">
        <f t="shared" si="10"/>
        <v/>
      </c>
      <c r="Q76" s="165">
        <f t="shared" si="10"/>
        <v>1.02</v>
      </c>
      <c r="R76" s="162">
        <f t="shared" si="11"/>
        <v>1.1924999999999999</v>
      </c>
    </row>
    <row r="77" spans="2:18" hidden="1" x14ac:dyDescent="0.15">
      <c r="B77" s="93">
        <v>12</v>
      </c>
      <c r="C77" s="94" t="s">
        <v>57</v>
      </c>
      <c r="D77" s="2" t="s">
        <v>58</v>
      </c>
      <c r="E77" s="164" t="s">
        <v>59</v>
      </c>
      <c r="F77" s="165" t="str">
        <f t="shared" si="10"/>
        <v/>
      </c>
      <c r="G77" s="165" t="str">
        <f t="shared" si="10"/>
        <v/>
      </c>
      <c r="H77" s="165">
        <f t="shared" si="10"/>
        <v>0.09</v>
      </c>
      <c r="I77" s="165" t="str">
        <f t="shared" si="10"/>
        <v/>
      </c>
      <c r="J77" s="165" t="str">
        <f t="shared" si="10"/>
        <v/>
      </c>
      <c r="K77" s="165">
        <f t="shared" si="10"/>
        <v>0.1</v>
      </c>
      <c r="L77" s="165" t="str">
        <f t="shared" si="10"/>
        <v/>
      </c>
      <c r="M77" s="165" t="str">
        <f t="shared" si="10"/>
        <v/>
      </c>
      <c r="N77" s="165">
        <f t="shared" si="10"/>
        <v>0.09</v>
      </c>
      <c r="O77" s="165" t="str">
        <f t="shared" si="10"/>
        <v/>
      </c>
      <c r="P77" s="165" t="str">
        <f t="shared" si="10"/>
        <v/>
      </c>
      <c r="Q77" s="165">
        <f t="shared" si="10"/>
        <v>0.08</v>
      </c>
      <c r="R77" s="162">
        <f t="shared" si="11"/>
        <v>9.0000000000000011E-2</v>
      </c>
    </row>
    <row r="78" spans="2:18" hidden="1" x14ac:dyDescent="0.15">
      <c r="B78" s="93">
        <v>13</v>
      </c>
      <c r="C78" s="94" t="s">
        <v>61</v>
      </c>
      <c r="D78" s="2" t="s">
        <v>62</v>
      </c>
      <c r="E78" s="164" t="s">
        <v>63</v>
      </c>
      <c r="F78" s="165" t="str">
        <f t="shared" si="10"/>
        <v/>
      </c>
      <c r="G78" s="165" t="str">
        <f t="shared" si="10"/>
        <v/>
      </c>
      <c r="H78" s="165">
        <f t="shared" si="10"/>
        <v>0.1</v>
      </c>
      <c r="I78" s="165" t="str">
        <f t="shared" si="10"/>
        <v/>
      </c>
      <c r="J78" s="165" t="str">
        <f t="shared" si="10"/>
        <v/>
      </c>
      <c r="K78" s="165">
        <f t="shared" si="10"/>
        <v>0.1</v>
      </c>
      <c r="L78" s="165" t="str">
        <f t="shared" si="10"/>
        <v/>
      </c>
      <c r="M78" s="165" t="str">
        <f t="shared" si="10"/>
        <v/>
      </c>
      <c r="N78" s="165">
        <f t="shared" si="10"/>
        <v>0.1</v>
      </c>
      <c r="O78" s="165" t="str">
        <f t="shared" si="10"/>
        <v/>
      </c>
      <c r="P78" s="165" t="str">
        <f t="shared" si="10"/>
        <v/>
      </c>
      <c r="Q78" s="165">
        <f t="shared" si="10"/>
        <v>0.1</v>
      </c>
      <c r="R78" s="162">
        <f t="shared" si="11"/>
        <v>0.1</v>
      </c>
    </row>
    <row r="79" spans="2:18" hidden="1" x14ac:dyDescent="0.15">
      <c r="B79" s="93">
        <v>14</v>
      </c>
      <c r="C79" s="94" t="s">
        <v>65</v>
      </c>
      <c r="D79" s="2" t="s">
        <v>66</v>
      </c>
      <c r="E79" s="164" t="s">
        <v>67</v>
      </c>
      <c r="F79" s="165" t="str">
        <f t="shared" si="10"/>
        <v/>
      </c>
      <c r="G79" s="165" t="str">
        <f t="shared" si="10"/>
        <v/>
      </c>
      <c r="H79" s="165">
        <f t="shared" si="10"/>
        <v>2.0000000000000001E-4</v>
      </c>
      <c r="I79" s="165" t="str">
        <f t="shared" si="10"/>
        <v/>
      </c>
      <c r="J79" s="165" t="str">
        <f t="shared" si="10"/>
        <v/>
      </c>
      <c r="K79" s="165">
        <f t="shared" si="10"/>
        <v>2.0000000000000001E-4</v>
      </c>
      <c r="L79" s="165" t="str">
        <f t="shared" si="10"/>
        <v/>
      </c>
      <c r="M79" s="165" t="str">
        <f t="shared" si="10"/>
        <v/>
      </c>
      <c r="N79" s="165">
        <f t="shared" si="10"/>
        <v>2.0000000000000001E-4</v>
      </c>
      <c r="O79" s="165" t="str">
        <f t="shared" si="10"/>
        <v/>
      </c>
      <c r="P79" s="165" t="str">
        <f t="shared" si="10"/>
        <v/>
      </c>
      <c r="Q79" s="165">
        <f t="shared" si="10"/>
        <v>2.0000000000000001E-4</v>
      </c>
      <c r="R79" s="162">
        <f t="shared" si="11"/>
        <v>2.0000000000000001E-4</v>
      </c>
    </row>
    <row r="80" spans="2:18" hidden="1" x14ac:dyDescent="0.15">
      <c r="B80" s="93">
        <v>15</v>
      </c>
      <c r="C80" s="94" t="s">
        <v>69</v>
      </c>
      <c r="D80" s="2" t="s">
        <v>70</v>
      </c>
      <c r="E80" s="164" t="s">
        <v>71</v>
      </c>
      <c r="F80" s="165" t="str">
        <f t="shared" si="10"/>
        <v/>
      </c>
      <c r="G80" s="165" t="str">
        <f t="shared" si="10"/>
        <v/>
      </c>
      <c r="H80" s="165">
        <f t="shared" si="10"/>
        <v>5.0000000000000001E-3</v>
      </c>
      <c r="I80" s="165" t="str">
        <f t="shared" si="10"/>
        <v/>
      </c>
      <c r="J80" s="165" t="str">
        <f t="shared" si="10"/>
        <v/>
      </c>
      <c r="K80" s="165">
        <f t="shared" si="10"/>
        <v>5.0000000000000001E-3</v>
      </c>
      <c r="L80" s="165" t="str">
        <f t="shared" si="10"/>
        <v/>
      </c>
      <c r="M80" s="165" t="str">
        <f t="shared" si="10"/>
        <v/>
      </c>
      <c r="N80" s="165">
        <f t="shared" si="10"/>
        <v>5.0000000000000001E-3</v>
      </c>
      <c r="O80" s="165" t="str">
        <f t="shared" si="10"/>
        <v/>
      </c>
      <c r="P80" s="165" t="str">
        <f t="shared" si="10"/>
        <v/>
      </c>
      <c r="Q80" s="165">
        <f t="shared" si="10"/>
        <v>5.0000000000000001E-3</v>
      </c>
      <c r="R80" s="162">
        <f t="shared" si="11"/>
        <v>5.0000000000000001E-3</v>
      </c>
    </row>
    <row r="81" spans="2:18" ht="27" hidden="1" x14ac:dyDescent="0.15">
      <c r="B81" s="93">
        <v>16</v>
      </c>
      <c r="C81" s="94" t="s">
        <v>73</v>
      </c>
      <c r="D81" s="2" t="s">
        <v>49</v>
      </c>
      <c r="E81" s="164" t="s">
        <v>74</v>
      </c>
      <c r="F81" s="165" t="str">
        <f t="shared" si="10"/>
        <v/>
      </c>
      <c r="G81" s="165" t="str">
        <f t="shared" si="10"/>
        <v/>
      </c>
      <c r="H81" s="165">
        <f t="shared" si="10"/>
        <v>2E-3</v>
      </c>
      <c r="I81" s="165" t="str">
        <f t="shared" si="10"/>
        <v/>
      </c>
      <c r="J81" s="165" t="str">
        <f t="shared" si="10"/>
        <v/>
      </c>
      <c r="K81" s="165">
        <f t="shared" si="10"/>
        <v>2E-3</v>
      </c>
      <c r="L81" s="165" t="str">
        <f t="shared" si="10"/>
        <v/>
      </c>
      <c r="M81" s="165" t="str">
        <f t="shared" si="10"/>
        <v/>
      </c>
      <c r="N81" s="165">
        <f t="shared" si="10"/>
        <v>2E-3</v>
      </c>
      <c r="O81" s="165" t="str">
        <f t="shared" si="10"/>
        <v/>
      </c>
      <c r="P81" s="165" t="str">
        <f t="shared" si="10"/>
        <v/>
      </c>
      <c r="Q81" s="165">
        <f t="shared" si="10"/>
        <v>2E-3</v>
      </c>
      <c r="R81" s="162">
        <f t="shared" si="11"/>
        <v>2E-3</v>
      </c>
    </row>
    <row r="82" spans="2:18" hidden="1" x14ac:dyDescent="0.15">
      <c r="B82" s="93">
        <v>17</v>
      </c>
      <c r="C82" s="94" t="s">
        <v>75</v>
      </c>
      <c r="D82" s="2" t="s">
        <v>76</v>
      </c>
      <c r="E82" s="164" t="s">
        <v>39</v>
      </c>
      <c r="F82" s="165" t="str">
        <f t="shared" ref="F82:Q97" si="12">IF(F23="","",IF(F23=$V23,$AC23,F23))</f>
        <v/>
      </c>
      <c r="G82" s="165" t="str">
        <f t="shared" si="12"/>
        <v/>
      </c>
      <c r="H82" s="165">
        <f t="shared" si="12"/>
        <v>1E-3</v>
      </c>
      <c r="I82" s="165" t="str">
        <f t="shared" si="12"/>
        <v/>
      </c>
      <c r="J82" s="165" t="str">
        <f t="shared" si="12"/>
        <v/>
      </c>
      <c r="K82" s="165">
        <f t="shared" si="12"/>
        <v>1E-3</v>
      </c>
      <c r="L82" s="165" t="str">
        <f t="shared" si="12"/>
        <v/>
      </c>
      <c r="M82" s="165" t="str">
        <f t="shared" si="12"/>
        <v/>
      </c>
      <c r="N82" s="165">
        <f t="shared" si="12"/>
        <v>1E-3</v>
      </c>
      <c r="O82" s="165" t="str">
        <f t="shared" si="12"/>
        <v/>
      </c>
      <c r="P82" s="165" t="str">
        <f t="shared" si="12"/>
        <v/>
      </c>
      <c r="Q82" s="165">
        <f t="shared" si="12"/>
        <v>1E-3</v>
      </c>
      <c r="R82" s="162">
        <f t="shared" si="11"/>
        <v>1E-3</v>
      </c>
    </row>
    <row r="83" spans="2:18" hidden="1" x14ac:dyDescent="0.15">
      <c r="B83" s="93">
        <v>18</v>
      </c>
      <c r="C83" s="94" t="s">
        <v>77</v>
      </c>
      <c r="D83" s="2" t="s">
        <v>38</v>
      </c>
      <c r="E83" s="164" t="s">
        <v>39</v>
      </c>
      <c r="F83" s="165" t="str">
        <f t="shared" si="12"/>
        <v/>
      </c>
      <c r="G83" s="165" t="str">
        <f t="shared" si="12"/>
        <v/>
      </c>
      <c r="H83" s="165">
        <f t="shared" si="12"/>
        <v>1E-3</v>
      </c>
      <c r="I83" s="165" t="str">
        <f t="shared" si="12"/>
        <v/>
      </c>
      <c r="J83" s="165" t="str">
        <f t="shared" si="12"/>
        <v/>
      </c>
      <c r="K83" s="165">
        <f t="shared" si="12"/>
        <v>1E-3</v>
      </c>
      <c r="L83" s="165" t="str">
        <f t="shared" si="12"/>
        <v/>
      </c>
      <c r="M83" s="165" t="str">
        <f t="shared" si="12"/>
        <v/>
      </c>
      <c r="N83" s="165">
        <f t="shared" si="12"/>
        <v>1E-3</v>
      </c>
      <c r="O83" s="165" t="str">
        <f t="shared" si="12"/>
        <v/>
      </c>
      <c r="P83" s="165" t="str">
        <f t="shared" si="12"/>
        <v/>
      </c>
      <c r="Q83" s="165">
        <f t="shared" si="12"/>
        <v>1E-3</v>
      </c>
      <c r="R83" s="162">
        <f t="shared" si="11"/>
        <v>1E-3</v>
      </c>
    </row>
    <row r="84" spans="2:18" hidden="1" x14ac:dyDescent="0.15">
      <c r="B84" s="93">
        <v>19</v>
      </c>
      <c r="C84" s="94" t="s">
        <v>78</v>
      </c>
      <c r="D84" s="2" t="s">
        <v>38</v>
      </c>
      <c r="E84" s="164" t="s">
        <v>39</v>
      </c>
      <c r="F84" s="165" t="str">
        <f t="shared" si="12"/>
        <v/>
      </c>
      <c r="G84" s="165" t="str">
        <f t="shared" si="12"/>
        <v/>
      </c>
      <c r="H84" s="165">
        <f t="shared" si="12"/>
        <v>1E-3</v>
      </c>
      <c r="I84" s="165" t="str">
        <f t="shared" si="12"/>
        <v/>
      </c>
      <c r="J84" s="165" t="str">
        <f t="shared" si="12"/>
        <v/>
      </c>
      <c r="K84" s="165">
        <f t="shared" si="12"/>
        <v>1E-3</v>
      </c>
      <c r="L84" s="165" t="str">
        <f t="shared" si="12"/>
        <v/>
      </c>
      <c r="M84" s="165" t="str">
        <f t="shared" si="12"/>
        <v/>
      </c>
      <c r="N84" s="165">
        <f t="shared" si="12"/>
        <v>1E-3</v>
      </c>
      <c r="O84" s="165" t="str">
        <f t="shared" si="12"/>
        <v/>
      </c>
      <c r="P84" s="165" t="str">
        <f t="shared" si="12"/>
        <v/>
      </c>
      <c r="Q84" s="165">
        <f t="shared" si="12"/>
        <v>1E-3</v>
      </c>
      <c r="R84" s="162">
        <f t="shared" si="11"/>
        <v>1E-3</v>
      </c>
    </row>
    <row r="85" spans="2:18" hidden="1" x14ac:dyDescent="0.15">
      <c r="B85" s="93">
        <v>20</v>
      </c>
      <c r="C85" s="94" t="s">
        <v>79</v>
      </c>
      <c r="D85" s="2" t="s">
        <v>38</v>
      </c>
      <c r="E85" s="164" t="s">
        <v>39</v>
      </c>
      <c r="F85" s="165" t="str">
        <f t="shared" si="12"/>
        <v/>
      </c>
      <c r="G85" s="165" t="str">
        <f t="shared" si="12"/>
        <v/>
      </c>
      <c r="H85" s="165">
        <f t="shared" si="12"/>
        <v>1E-3</v>
      </c>
      <c r="I85" s="165" t="str">
        <f t="shared" si="12"/>
        <v/>
      </c>
      <c r="J85" s="165" t="str">
        <f t="shared" si="12"/>
        <v/>
      </c>
      <c r="K85" s="165">
        <f t="shared" si="12"/>
        <v>1E-3</v>
      </c>
      <c r="L85" s="165" t="str">
        <f t="shared" si="12"/>
        <v/>
      </c>
      <c r="M85" s="165" t="str">
        <f t="shared" si="12"/>
        <v/>
      </c>
      <c r="N85" s="165">
        <f t="shared" si="12"/>
        <v>1E-3</v>
      </c>
      <c r="O85" s="165" t="str">
        <f t="shared" si="12"/>
        <v/>
      </c>
      <c r="P85" s="165" t="str">
        <f t="shared" si="12"/>
        <v/>
      </c>
      <c r="Q85" s="165">
        <f t="shared" si="12"/>
        <v>1E-3</v>
      </c>
      <c r="R85" s="162">
        <f t="shared" si="11"/>
        <v>1E-3</v>
      </c>
    </row>
    <row r="86" spans="2:18" hidden="1" x14ac:dyDescent="0.15">
      <c r="B86" s="93">
        <v>21</v>
      </c>
      <c r="C86" s="94" t="s">
        <v>80</v>
      </c>
      <c r="D86" s="2" t="s">
        <v>81</v>
      </c>
      <c r="E86" s="164" t="s">
        <v>82</v>
      </c>
      <c r="F86" s="165" t="str">
        <f t="shared" si="12"/>
        <v/>
      </c>
      <c r="G86" s="165" t="str">
        <f t="shared" si="12"/>
        <v/>
      </c>
      <c r="H86" s="165">
        <f t="shared" si="12"/>
        <v>0.1</v>
      </c>
      <c r="I86" s="165" t="str">
        <f t="shared" si="12"/>
        <v/>
      </c>
      <c r="J86" s="165" t="str">
        <f t="shared" si="12"/>
        <v/>
      </c>
      <c r="K86" s="165">
        <f t="shared" si="12"/>
        <v>0.21</v>
      </c>
      <c r="L86" s="165" t="str">
        <f t="shared" si="12"/>
        <v/>
      </c>
      <c r="M86" s="165" t="str">
        <f t="shared" si="12"/>
        <v/>
      </c>
      <c r="N86" s="165">
        <f t="shared" si="12"/>
        <v>0.08</v>
      </c>
      <c r="O86" s="165" t="str">
        <f t="shared" si="12"/>
        <v/>
      </c>
      <c r="P86" s="165" t="str">
        <f t="shared" si="12"/>
        <v/>
      </c>
      <c r="Q86" s="165">
        <f t="shared" si="12"/>
        <v>0.06</v>
      </c>
      <c r="R86" s="162">
        <f t="shared" si="11"/>
        <v>0.1125</v>
      </c>
    </row>
    <row r="87" spans="2:18" hidden="1" x14ac:dyDescent="0.15">
      <c r="B87" s="93">
        <v>22</v>
      </c>
      <c r="C87" s="94" t="s">
        <v>84</v>
      </c>
      <c r="D87" s="2" t="s">
        <v>76</v>
      </c>
      <c r="E87" s="164" t="s">
        <v>74</v>
      </c>
      <c r="F87" s="165" t="str">
        <f t="shared" si="12"/>
        <v/>
      </c>
      <c r="G87" s="165" t="str">
        <f t="shared" si="12"/>
        <v/>
      </c>
      <c r="H87" s="165">
        <f t="shared" si="12"/>
        <v>2E-3</v>
      </c>
      <c r="I87" s="165" t="str">
        <f t="shared" si="12"/>
        <v/>
      </c>
      <c r="J87" s="165" t="str">
        <f t="shared" si="12"/>
        <v/>
      </c>
      <c r="K87" s="165">
        <f t="shared" si="12"/>
        <v>2E-3</v>
      </c>
      <c r="L87" s="165" t="str">
        <f t="shared" si="12"/>
        <v/>
      </c>
      <c r="M87" s="165" t="str">
        <f t="shared" si="12"/>
        <v/>
      </c>
      <c r="N87" s="165">
        <f t="shared" si="12"/>
        <v>2E-3</v>
      </c>
      <c r="O87" s="165" t="str">
        <f t="shared" si="12"/>
        <v/>
      </c>
      <c r="P87" s="165" t="str">
        <f t="shared" si="12"/>
        <v/>
      </c>
      <c r="Q87" s="165">
        <f t="shared" si="12"/>
        <v>2E-3</v>
      </c>
      <c r="R87" s="162">
        <f t="shared" si="11"/>
        <v>2E-3</v>
      </c>
    </row>
    <row r="88" spans="2:18" hidden="1" x14ac:dyDescent="0.15">
      <c r="B88" s="93">
        <v>23</v>
      </c>
      <c r="C88" s="94" t="s">
        <v>85</v>
      </c>
      <c r="D88" s="2" t="s">
        <v>86</v>
      </c>
      <c r="E88" s="164" t="s">
        <v>39</v>
      </c>
      <c r="F88" s="165" t="str">
        <f t="shared" si="12"/>
        <v/>
      </c>
      <c r="G88" s="165" t="str">
        <f t="shared" si="12"/>
        <v/>
      </c>
      <c r="H88" s="165">
        <f t="shared" si="12"/>
        <v>1.2999999999999999E-2</v>
      </c>
      <c r="I88" s="165" t="str">
        <f t="shared" si="12"/>
        <v/>
      </c>
      <c r="J88" s="165" t="str">
        <f t="shared" si="12"/>
        <v/>
      </c>
      <c r="K88" s="165">
        <f t="shared" si="12"/>
        <v>8.9999999999999993E-3</v>
      </c>
      <c r="L88" s="165" t="str">
        <f t="shared" si="12"/>
        <v/>
      </c>
      <c r="M88" s="165" t="str">
        <f t="shared" si="12"/>
        <v/>
      </c>
      <c r="N88" s="165">
        <f t="shared" si="12"/>
        <v>4.0000000000000001E-3</v>
      </c>
      <c r="O88" s="165" t="str">
        <f t="shared" si="12"/>
        <v/>
      </c>
      <c r="P88" s="165" t="str">
        <f t="shared" si="12"/>
        <v/>
      </c>
      <c r="Q88" s="165">
        <f t="shared" si="12"/>
        <v>4.0000000000000001E-3</v>
      </c>
      <c r="R88" s="162">
        <f t="shared" si="11"/>
        <v>7.4999999999999997E-3</v>
      </c>
    </row>
    <row r="89" spans="2:18" hidden="1" x14ac:dyDescent="0.15">
      <c r="B89" s="93">
        <v>24</v>
      </c>
      <c r="C89" s="94" t="s">
        <v>87</v>
      </c>
      <c r="D89" s="2" t="s">
        <v>49</v>
      </c>
      <c r="E89" s="164" t="s">
        <v>50</v>
      </c>
      <c r="F89" s="165" t="str">
        <f t="shared" si="12"/>
        <v/>
      </c>
      <c r="G89" s="165" t="str">
        <f t="shared" si="12"/>
        <v/>
      </c>
      <c r="H89" s="165">
        <f t="shared" si="12"/>
        <v>3.0000000000000001E-3</v>
      </c>
      <c r="I89" s="165" t="str">
        <f t="shared" si="12"/>
        <v/>
      </c>
      <c r="J89" s="165" t="str">
        <f t="shared" si="12"/>
        <v/>
      </c>
      <c r="K89" s="165">
        <f t="shared" si="12"/>
        <v>3.0000000000000001E-3</v>
      </c>
      <c r="L89" s="165" t="str">
        <f t="shared" si="12"/>
        <v/>
      </c>
      <c r="M89" s="165" t="str">
        <f t="shared" si="12"/>
        <v/>
      </c>
      <c r="N89" s="165">
        <f t="shared" si="12"/>
        <v>3.0000000000000001E-3</v>
      </c>
      <c r="O89" s="165" t="str">
        <f t="shared" si="12"/>
        <v/>
      </c>
      <c r="P89" s="165" t="str">
        <f t="shared" si="12"/>
        <v/>
      </c>
      <c r="Q89" s="165">
        <f t="shared" si="12"/>
        <v>3.0000000000000001E-3</v>
      </c>
      <c r="R89" s="162">
        <f t="shared" si="11"/>
        <v>3.0000000000000001E-3</v>
      </c>
    </row>
    <row r="90" spans="2:18" hidden="1" x14ac:dyDescent="0.15">
      <c r="B90" s="93">
        <v>25</v>
      </c>
      <c r="C90" s="94" t="s">
        <v>91</v>
      </c>
      <c r="D90" s="2" t="s">
        <v>92</v>
      </c>
      <c r="E90" s="164" t="s">
        <v>39</v>
      </c>
      <c r="F90" s="165" t="str">
        <f t="shared" si="12"/>
        <v/>
      </c>
      <c r="G90" s="165" t="str">
        <f t="shared" si="12"/>
        <v/>
      </c>
      <c r="H90" s="165">
        <f t="shared" si="12"/>
        <v>2E-3</v>
      </c>
      <c r="I90" s="165" t="str">
        <f t="shared" si="12"/>
        <v/>
      </c>
      <c r="J90" s="165" t="str">
        <f t="shared" si="12"/>
        <v/>
      </c>
      <c r="K90" s="165">
        <f t="shared" si="12"/>
        <v>4.0000000000000001E-3</v>
      </c>
      <c r="L90" s="165" t="str">
        <f t="shared" si="12"/>
        <v/>
      </c>
      <c r="M90" s="165" t="str">
        <f t="shared" si="12"/>
        <v/>
      </c>
      <c r="N90" s="165">
        <f t="shared" si="12"/>
        <v>2E-3</v>
      </c>
      <c r="O90" s="165" t="str">
        <f t="shared" si="12"/>
        <v/>
      </c>
      <c r="P90" s="165" t="str">
        <f t="shared" si="12"/>
        <v/>
      </c>
      <c r="Q90" s="165">
        <f t="shared" si="12"/>
        <v>2E-3</v>
      </c>
      <c r="R90" s="162">
        <f t="shared" si="11"/>
        <v>2.5000000000000001E-3</v>
      </c>
    </row>
    <row r="91" spans="2:18" hidden="1" x14ac:dyDescent="0.15">
      <c r="B91" s="93">
        <v>26</v>
      </c>
      <c r="C91" s="94" t="s">
        <v>93</v>
      </c>
      <c r="D91" s="2" t="s">
        <v>38</v>
      </c>
      <c r="E91" s="164" t="s">
        <v>39</v>
      </c>
      <c r="F91" s="165" t="str">
        <f t="shared" si="12"/>
        <v/>
      </c>
      <c r="G91" s="165" t="str">
        <f t="shared" si="12"/>
        <v/>
      </c>
      <c r="H91" s="165">
        <f t="shared" si="12"/>
        <v>1E-3</v>
      </c>
      <c r="I91" s="165" t="str">
        <f t="shared" si="12"/>
        <v/>
      </c>
      <c r="J91" s="165" t="str">
        <f t="shared" si="12"/>
        <v/>
      </c>
      <c r="K91" s="165">
        <f t="shared" si="12"/>
        <v>1E-3</v>
      </c>
      <c r="L91" s="165" t="str">
        <f t="shared" si="12"/>
        <v/>
      </c>
      <c r="M91" s="165" t="str">
        <f t="shared" si="12"/>
        <v/>
      </c>
      <c r="N91" s="165">
        <f t="shared" si="12"/>
        <v>1E-3</v>
      </c>
      <c r="O91" s="165" t="str">
        <f t="shared" si="12"/>
        <v/>
      </c>
      <c r="P91" s="165" t="str">
        <f t="shared" si="12"/>
        <v/>
      </c>
      <c r="Q91" s="165">
        <f t="shared" si="12"/>
        <v>1E-3</v>
      </c>
      <c r="R91" s="162">
        <f t="shared" si="11"/>
        <v>1E-3</v>
      </c>
    </row>
    <row r="92" spans="2:18" hidden="1" x14ac:dyDescent="0.15">
      <c r="B92" s="93">
        <v>27</v>
      </c>
      <c r="C92" s="94" t="s">
        <v>94</v>
      </c>
      <c r="D92" s="2" t="s">
        <v>92</v>
      </c>
      <c r="E92" s="164" t="s">
        <v>39</v>
      </c>
      <c r="F92" s="165" t="str">
        <f t="shared" si="12"/>
        <v/>
      </c>
      <c r="G92" s="165" t="str">
        <f t="shared" si="12"/>
        <v/>
      </c>
      <c r="H92" s="165">
        <f t="shared" si="12"/>
        <v>2.1000000000000001E-2</v>
      </c>
      <c r="I92" s="165" t="str">
        <f t="shared" si="12"/>
        <v/>
      </c>
      <c r="J92" s="165" t="str">
        <f t="shared" si="12"/>
        <v/>
      </c>
      <c r="K92" s="165">
        <f t="shared" si="12"/>
        <v>1.9E-2</v>
      </c>
      <c r="L92" s="165" t="str">
        <f t="shared" si="12"/>
        <v/>
      </c>
      <c r="M92" s="165" t="str">
        <f t="shared" si="12"/>
        <v/>
      </c>
      <c r="N92" s="165">
        <f t="shared" si="12"/>
        <v>0.01</v>
      </c>
      <c r="O92" s="165" t="str">
        <f t="shared" si="12"/>
        <v/>
      </c>
      <c r="P92" s="165" t="str">
        <f t="shared" si="12"/>
        <v/>
      </c>
      <c r="Q92" s="165">
        <f t="shared" si="12"/>
        <v>8.9999999999999993E-3</v>
      </c>
      <c r="R92" s="162">
        <f t="shared" si="11"/>
        <v>1.4750000000000001E-2</v>
      </c>
    </row>
    <row r="93" spans="2:18" hidden="1" x14ac:dyDescent="0.15">
      <c r="B93" s="93">
        <v>28</v>
      </c>
      <c r="C93" s="94" t="s">
        <v>95</v>
      </c>
      <c r="D93" s="2" t="s">
        <v>108</v>
      </c>
      <c r="E93" s="164" t="s">
        <v>55</v>
      </c>
      <c r="F93" s="165" t="str">
        <f t="shared" si="12"/>
        <v/>
      </c>
      <c r="G93" s="165" t="str">
        <f t="shared" si="12"/>
        <v/>
      </c>
      <c r="H93" s="165">
        <f t="shared" si="12"/>
        <v>3.0000000000000001E-3</v>
      </c>
      <c r="I93" s="165" t="str">
        <f t="shared" si="12"/>
        <v/>
      </c>
      <c r="J93" s="165" t="str">
        <f t="shared" si="12"/>
        <v/>
      </c>
      <c r="K93" s="165">
        <f t="shared" si="12"/>
        <v>3.0000000000000001E-3</v>
      </c>
      <c r="L93" s="165" t="str">
        <f t="shared" si="12"/>
        <v/>
      </c>
      <c r="M93" s="165" t="str">
        <f t="shared" si="12"/>
        <v/>
      </c>
      <c r="N93" s="165">
        <f t="shared" si="12"/>
        <v>3.0000000000000001E-3</v>
      </c>
      <c r="O93" s="165" t="str">
        <f t="shared" si="12"/>
        <v/>
      </c>
      <c r="P93" s="165" t="str">
        <f t="shared" si="12"/>
        <v/>
      </c>
      <c r="Q93" s="165">
        <f t="shared" si="12"/>
        <v>3.0000000000000001E-3</v>
      </c>
      <c r="R93" s="162">
        <f t="shared" si="11"/>
        <v>3.0000000000000001E-3</v>
      </c>
    </row>
    <row r="94" spans="2:18" hidden="1" x14ac:dyDescent="0.15">
      <c r="B94" s="93">
        <v>29</v>
      </c>
      <c r="C94" s="94" t="s">
        <v>96</v>
      </c>
      <c r="D94" s="2" t="s">
        <v>97</v>
      </c>
      <c r="E94" s="164" t="s">
        <v>39</v>
      </c>
      <c r="F94" s="165" t="str">
        <f t="shared" si="12"/>
        <v/>
      </c>
      <c r="G94" s="165" t="str">
        <f t="shared" si="12"/>
        <v/>
      </c>
      <c r="H94" s="165">
        <f t="shared" si="12"/>
        <v>6.0000000000000001E-3</v>
      </c>
      <c r="I94" s="165" t="str">
        <f t="shared" si="12"/>
        <v/>
      </c>
      <c r="J94" s="165" t="str">
        <f t="shared" si="12"/>
        <v/>
      </c>
      <c r="K94" s="165">
        <f t="shared" si="12"/>
        <v>6.0000000000000001E-3</v>
      </c>
      <c r="L94" s="165" t="str">
        <f t="shared" si="12"/>
        <v/>
      </c>
      <c r="M94" s="165" t="str">
        <f t="shared" si="12"/>
        <v/>
      </c>
      <c r="N94" s="165">
        <f t="shared" si="12"/>
        <v>4.0000000000000001E-3</v>
      </c>
      <c r="O94" s="165" t="str">
        <f t="shared" si="12"/>
        <v/>
      </c>
      <c r="P94" s="165" t="str">
        <f t="shared" si="12"/>
        <v/>
      </c>
      <c r="Q94" s="165">
        <f t="shared" si="12"/>
        <v>3.0000000000000001E-3</v>
      </c>
      <c r="R94" s="162">
        <f t="shared" si="11"/>
        <v>4.7499999999999999E-3</v>
      </c>
    </row>
    <row r="95" spans="2:18" hidden="1" x14ac:dyDescent="0.15">
      <c r="B95" s="93">
        <v>30</v>
      </c>
      <c r="C95" s="94" t="s">
        <v>98</v>
      </c>
      <c r="D95" s="2" t="s">
        <v>99</v>
      </c>
      <c r="E95" s="164" t="s">
        <v>39</v>
      </c>
      <c r="F95" s="165" t="str">
        <f t="shared" si="12"/>
        <v/>
      </c>
      <c r="G95" s="165" t="str">
        <f t="shared" si="12"/>
        <v/>
      </c>
      <c r="H95" s="165">
        <f t="shared" si="12"/>
        <v>1E-3</v>
      </c>
      <c r="I95" s="165" t="str">
        <f t="shared" si="12"/>
        <v/>
      </c>
      <c r="J95" s="165" t="str">
        <f t="shared" si="12"/>
        <v/>
      </c>
      <c r="K95" s="165">
        <f t="shared" si="12"/>
        <v>1E-3</v>
      </c>
      <c r="L95" s="165" t="str">
        <f t="shared" si="12"/>
        <v/>
      </c>
      <c r="M95" s="165" t="str">
        <f t="shared" si="12"/>
        <v/>
      </c>
      <c r="N95" s="165">
        <f t="shared" si="12"/>
        <v>1E-3</v>
      </c>
      <c r="O95" s="165" t="str">
        <f t="shared" si="12"/>
        <v/>
      </c>
      <c r="P95" s="165" t="str">
        <f t="shared" si="12"/>
        <v/>
      </c>
      <c r="Q95" s="165">
        <f t="shared" si="12"/>
        <v>1E-3</v>
      </c>
      <c r="R95" s="162">
        <f t="shared" si="11"/>
        <v>1E-3</v>
      </c>
    </row>
    <row r="96" spans="2:18" hidden="1" x14ac:dyDescent="0.15">
      <c r="B96" s="93">
        <v>31</v>
      </c>
      <c r="C96" s="94" t="s">
        <v>100</v>
      </c>
      <c r="D96" s="2" t="s">
        <v>101</v>
      </c>
      <c r="E96" s="164" t="s">
        <v>102</v>
      </c>
      <c r="F96" s="165" t="str">
        <f t="shared" si="12"/>
        <v/>
      </c>
      <c r="G96" s="165" t="str">
        <f t="shared" si="12"/>
        <v/>
      </c>
      <c r="H96" s="165">
        <f t="shared" si="12"/>
        <v>8.0000000000000002E-3</v>
      </c>
      <c r="I96" s="165" t="str">
        <f t="shared" si="12"/>
        <v/>
      </c>
      <c r="J96" s="165" t="str">
        <f t="shared" si="12"/>
        <v/>
      </c>
      <c r="K96" s="165">
        <f t="shared" si="12"/>
        <v>8.0000000000000002E-3</v>
      </c>
      <c r="L96" s="165" t="str">
        <f t="shared" si="12"/>
        <v/>
      </c>
      <c r="M96" s="165" t="str">
        <f t="shared" si="12"/>
        <v/>
      </c>
      <c r="N96" s="165">
        <f t="shared" si="12"/>
        <v>8.0000000000000002E-3</v>
      </c>
      <c r="O96" s="165" t="str">
        <f t="shared" si="12"/>
        <v/>
      </c>
      <c r="P96" s="165" t="str">
        <f t="shared" si="12"/>
        <v/>
      </c>
      <c r="Q96" s="165">
        <f t="shared" si="12"/>
        <v>8.0000000000000002E-3</v>
      </c>
      <c r="R96" s="162">
        <f t="shared" si="11"/>
        <v>8.0000000000000002E-3</v>
      </c>
    </row>
    <row r="97" spans="2:18" hidden="1" x14ac:dyDescent="0.15">
      <c r="B97" s="93">
        <v>32</v>
      </c>
      <c r="C97" s="94" t="s">
        <v>104</v>
      </c>
      <c r="D97" s="2" t="s">
        <v>62</v>
      </c>
      <c r="E97" s="164" t="s">
        <v>105</v>
      </c>
      <c r="F97" s="165" t="str">
        <f t="shared" si="12"/>
        <v/>
      </c>
      <c r="G97" s="165" t="str">
        <f t="shared" si="12"/>
        <v/>
      </c>
      <c r="H97" s="165">
        <f t="shared" si="12"/>
        <v>0.01</v>
      </c>
      <c r="I97" s="165" t="str">
        <f t="shared" si="12"/>
        <v/>
      </c>
      <c r="J97" s="165" t="str">
        <f t="shared" si="12"/>
        <v/>
      </c>
      <c r="K97" s="165">
        <f t="shared" si="12"/>
        <v>0.01</v>
      </c>
      <c r="L97" s="165" t="str">
        <f t="shared" si="12"/>
        <v/>
      </c>
      <c r="M97" s="165" t="str">
        <f t="shared" si="12"/>
        <v/>
      </c>
      <c r="N97" s="165">
        <f t="shared" si="12"/>
        <v>0.01</v>
      </c>
      <c r="O97" s="165" t="str">
        <f t="shared" si="12"/>
        <v/>
      </c>
      <c r="P97" s="165" t="str">
        <f t="shared" si="12"/>
        <v/>
      </c>
      <c r="Q97" s="165">
        <f t="shared" si="12"/>
        <v>0.01</v>
      </c>
      <c r="R97" s="162">
        <f t="shared" si="11"/>
        <v>0.01</v>
      </c>
    </row>
    <row r="98" spans="2:18" hidden="1" x14ac:dyDescent="0.15">
      <c r="B98" s="93">
        <v>33</v>
      </c>
      <c r="C98" s="94" t="s">
        <v>107</v>
      </c>
      <c r="D98" s="2" t="s">
        <v>108</v>
      </c>
      <c r="E98" s="164" t="s">
        <v>105</v>
      </c>
      <c r="F98" s="165" t="str">
        <f t="shared" ref="F98:Q113" si="13">IF(F39="","",IF(F39=$V39,$AC39,F39))</f>
        <v/>
      </c>
      <c r="G98" s="165" t="str">
        <f t="shared" si="13"/>
        <v/>
      </c>
      <c r="H98" s="165">
        <f t="shared" si="13"/>
        <v>0.01</v>
      </c>
      <c r="I98" s="165" t="str">
        <f t="shared" si="13"/>
        <v/>
      </c>
      <c r="J98" s="165" t="str">
        <f t="shared" si="13"/>
        <v/>
      </c>
      <c r="K98" s="165">
        <f t="shared" si="13"/>
        <v>0.01</v>
      </c>
      <c r="L98" s="165" t="str">
        <f t="shared" si="13"/>
        <v/>
      </c>
      <c r="M98" s="165" t="str">
        <f t="shared" si="13"/>
        <v/>
      </c>
      <c r="N98" s="165">
        <f t="shared" si="13"/>
        <v>0.01</v>
      </c>
      <c r="O98" s="165" t="str">
        <f t="shared" si="13"/>
        <v/>
      </c>
      <c r="P98" s="165" t="str">
        <f t="shared" si="13"/>
        <v/>
      </c>
      <c r="Q98" s="165">
        <f t="shared" si="13"/>
        <v>0.01</v>
      </c>
      <c r="R98" s="162">
        <f t="shared" si="11"/>
        <v>0.01</v>
      </c>
    </row>
    <row r="99" spans="2:18" hidden="1" x14ac:dyDescent="0.15">
      <c r="B99" s="93">
        <v>34</v>
      </c>
      <c r="C99" s="94" t="s">
        <v>109</v>
      </c>
      <c r="D99" s="2" t="s">
        <v>110</v>
      </c>
      <c r="E99" s="164" t="s">
        <v>111</v>
      </c>
      <c r="F99" s="165" t="str">
        <f t="shared" si="13"/>
        <v/>
      </c>
      <c r="G99" s="165" t="str">
        <f t="shared" si="13"/>
        <v/>
      </c>
      <c r="H99" s="165">
        <f t="shared" si="13"/>
        <v>0.03</v>
      </c>
      <c r="I99" s="165" t="str">
        <f t="shared" si="13"/>
        <v/>
      </c>
      <c r="J99" s="165" t="str">
        <f t="shared" si="13"/>
        <v/>
      </c>
      <c r="K99" s="165">
        <f t="shared" si="13"/>
        <v>0.03</v>
      </c>
      <c r="L99" s="165" t="str">
        <f t="shared" si="13"/>
        <v/>
      </c>
      <c r="M99" s="165" t="str">
        <f t="shared" si="13"/>
        <v/>
      </c>
      <c r="N99" s="165">
        <f t="shared" si="13"/>
        <v>0.03</v>
      </c>
      <c r="O99" s="165" t="str">
        <f t="shared" si="13"/>
        <v/>
      </c>
      <c r="P99" s="165" t="str">
        <f t="shared" si="13"/>
        <v/>
      </c>
      <c r="Q99" s="165">
        <f t="shared" si="13"/>
        <v>0.03</v>
      </c>
      <c r="R99" s="162">
        <f t="shared" si="11"/>
        <v>0.03</v>
      </c>
    </row>
    <row r="100" spans="2:18" hidden="1" x14ac:dyDescent="0.15">
      <c r="B100" s="93">
        <v>35</v>
      </c>
      <c r="C100" s="94" t="s">
        <v>113</v>
      </c>
      <c r="D100" s="2" t="s">
        <v>62</v>
      </c>
      <c r="E100" s="164" t="s">
        <v>105</v>
      </c>
      <c r="F100" s="165" t="str">
        <f t="shared" si="13"/>
        <v/>
      </c>
      <c r="G100" s="165" t="str">
        <f t="shared" si="13"/>
        <v/>
      </c>
      <c r="H100" s="165">
        <f t="shared" si="13"/>
        <v>0.01</v>
      </c>
      <c r="I100" s="165" t="str">
        <f t="shared" si="13"/>
        <v/>
      </c>
      <c r="J100" s="165" t="str">
        <f t="shared" si="13"/>
        <v/>
      </c>
      <c r="K100" s="165">
        <f t="shared" si="13"/>
        <v>0.01</v>
      </c>
      <c r="L100" s="165" t="str">
        <f t="shared" si="13"/>
        <v/>
      </c>
      <c r="M100" s="165" t="str">
        <f t="shared" si="13"/>
        <v/>
      </c>
      <c r="N100" s="165">
        <f t="shared" si="13"/>
        <v>0.01</v>
      </c>
      <c r="O100" s="165" t="str">
        <f t="shared" si="13"/>
        <v/>
      </c>
      <c r="P100" s="165" t="str">
        <f t="shared" si="13"/>
        <v/>
      </c>
      <c r="Q100" s="165">
        <f t="shared" si="13"/>
        <v>0.01</v>
      </c>
      <c r="R100" s="162">
        <f t="shared" si="11"/>
        <v>0.01</v>
      </c>
    </row>
    <row r="101" spans="2:18" hidden="1" x14ac:dyDescent="0.15">
      <c r="B101" s="93">
        <v>36</v>
      </c>
      <c r="C101" s="94" t="s">
        <v>114</v>
      </c>
      <c r="D101" s="2" t="s">
        <v>115</v>
      </c>
      <c r="E101" s="164" t="s">
        <v>116</v>
      </c>
      <c r="F101" s="165" t="str">
        <f t="shared" si="13"/>
        <v/>
      </c>
      <c r="G101" s="165" t="str">
        <f t="shared" si="13"/>
        <v/>
      </c>
      <c r="H101" s="165">
        <f t="shared" si="13"/>
        <v>8</v>
      </c>
      <c r="I101" s="165" t="str">
        <f t="shared" si="13"/>
        <v/>
      </c>
      <c r="J101" s="165" t="str">
        <f t="shared" si="13"/>
        <v/>
      </c>
      <c r="K101" s="165">
        <f t="shared" si="13"/>
        <v>8.3000000000000007</v>
      </c>
      <c r="L101" s="165" t="str">
        <f t="shared" si="13"/>
        <v/>
      </c>
      <c r="M101" s="165" t="str">
        <f t="shared" si="13"/>
        <v/>
      </c>
      <c r="N101" s="165">
        <f t="shared" si="13"/>
        <v>7.5</v>
      </c>
      <c r="O101" s="165" t="str">
        <f t="shared" si="13"/>
        <v/>
      </c>
      <c r="P101" s="165" t="str">
        <f t="shared" si="13"/>
        <v/>
      </c>
      <c r="Q101" s="165">
        <f t="shared" si="13"/>
        <v>7.4</v>
      </c>
      <c r="R101" s="162">
        <f t="shared" si="11"/>
        <v>7.8000000000000007</v>
      </c>
    </row>
    <row r="102" spans="2:18" hidden="1" x14ac:dyDescent="0.15">
      <c r="B102" s="93">
        <v>37</v>
      </c>
      <c r="C102" s="94" t="s">
        <v>117</v>
      </c>
      <c r="D102" s="2" t="s">
        <v>70</v>
      </c>
      <c r="E102" s="164" t="s">
        <v>71</v>
      </c>
      <c r="F102" s="165" t="str">
        <f t="shared" si="13"/>
        <v/>
      </c>
      <c r="G102" s="165" t="str">
        <f t="shared" si="13"/>
        <v/>
      </c>
      <c r="H102" s="165">
        <f t="shared" si="13"/>
        <v>5.0000000000000001E-3</v>
      </c>
      <c r="I102" s="165" t="str">
        <f t="shared" si="13"/>
        <v/>
      </c>
      <c r="J102" s="165" t="str">
        <f t="shared" si="13"/>
        <v/>
      </c>
      <c r="K102" s="165">
        <f t="shared" si="13"/>
        <v>5.0000000000000001E-3</v>
      </c>
      <c r="L102" s="165" t="str">
        <f t="shared" si="13"/>
        <v/>
      </c>
      <c r="M102" s="165" t="str">
        <f t="shared" si="13"/>
        <v/>
      </c>
      <c r="N102" s="165">
        <f t="shared" si="13"/>
        <v>5.0000000000000001E-3</v>
      </c>
      <c r="O102" s="165" t="str">
        <f t="shared" si="13"/>
        <v/>
      </c>
      <c r="P102" s="165" t="str">
        <f t="shared" si="13"/>
        <v/>
      </c>
      <c r="Q102" s="165">
        <f t="shared" si="13"/>
        <v>5.0000000000000001E-3</v>
      </c>
      <c r="R102" s="162">
        <f t="shared" si="11"/>
        <v>5.0000000000000001E-3</v>
      </c>
    </row>
    <row r="103" spans="2:18" hidden="1" x14ac:dyDescent="0.15">
      <c r="B103" s="93">
        <v>38</v>
      </c>
      <c r="C103" s="94" t="s">
        <v>118</v>
      </c>
      <c r="D103" s="2" t="s">
        <v>115</v>
      </c>
      <c r="E103" s="164" t="s">
        <v>119</v>
      </c>
      <c r="F103" s="165">
        <f t="shared" si="13"/>
        <v>10</v>
      </c>
      <c r="G103" s="165">
        <f t="shared" si="13"/>
        <v>9</v>
      </c>
      <c r="H103" s="165">
        <f t="shared" si="13"/>
        <v>9.6999999999999993</v>
      </c>
      <c r="I103" s="165">
        <f t="shared" si="13"/>
        <v>9</v>
      </c>
      <c r="J103" s="165">
        <f t="shared" si="13"/>
        <v>7.5</v>
      </c>
      <c r="K103" s="165">
        <f t="shared" si="13"/>
        <v>7.7</v>
      </c>
      <c r="L103" s="165">
        <f t="shared" si="13"/>
        <v>7</v>
      </c>
      <c r="M103" s="165">
        <f t="shared" si="13"/>
        <v>7.6</v>
      </c>
      <c r="N103" s="165">
        <f t="shared" si="13"/>
        <v>8</v>
      </c>
      <c r="O103" s="165">
        <f t="shared" si="13"/>
        <v>9</v>
      </c>
      <c r="P103" s="165">
        <f t="shared" si="13"/>
        <v>12.3</v>
      </c>
      <c r="Q103" s="165">
        <f t="shared" si="13"/>
        <v>10.5</v>
      </c>
      <c r="R103" s="162">
        <f t="shared" si="11"/>
        <v>8.9416666666666664</v>
      </c>
    </row>
    <row r="104" spans="2:18" hidden="1" x14ac:dyDescent="0.15">
      <c r="B104" s="93">
        <v>39</v>
      </c>
      <c r="C104" s="94" t="s">
        <v>121</v>
      </c>
      <c r="D104" s="2" t="s">
        <v>122</v>
      </c>
      <c r="E104" s="164" t="s">
        <v>123</v>
      </c>
      <c r="F104" s="165" t="str">
        <f t="shared" si="13"/>
        <v/>
      </c>
      <c r="G104" s="165" t="str">
        <f t="shared" si="13"/>
        <v/>
      </c>
      <c r="H104" s="165">
        <f t="shared" si="13"/>
        <v>65</v>
      </c>
      <c r="I104" s="165" t="str">
        <f t="shared" si="13"/>
        <v/>
      </c>
      <c r="J104" s="165" t="str">
        <f t="shared" si="13"/>
        <v/>
      </c>
      <c r="K104" s="165">
        <f t="shared" si="13"/>
        <v>78</v>
      </c>
      <c r="L104" s="165" t="str">
        <f t="shared" si="13"/>
        <v/>
      </c>
      <c r="M104" s="165" t="str">
        <f t="shared" si="13"/>
        <v/>
      </c>
      <c r="N104" s="165">
        <f t="shared" si="13"/>
        <v>65</v>
      </c>
      <c r="O104" s="165" t="str">
        <f t="shared" si="13"/>
        <v/>
      </c>
      <c r="P104" s="165" t="str">
        <f t="shared" si="13"/>
        <v/>
      </c>
      <c r="Q104" s="165">
        <f t="shared" si="13"/>
        <v>54</v>
      </c>
      <c r="R104" s="162">
        <f t="shared" si="11"/>
        <v>65.5</v>
      </c>
    </row>
    <row r="105" spans="2:18" hidden="1" x14ac:dyDescent="0.15">
      <c r="B105" s="93">
        <v>40</v>
      </c>
      <c r="C105" s="94" t="s">
        <v>125</v>
      </c>
      <c r="D105" s="2" t="s">
        <v>126</v>
      </c>
      <c r="E105" s="164" t="s">
        <v>127</v>
      </c>
      <c r="F105" s="165" t="str">
        <f t="shared" si="13"/>
        <v/>
      </c>
      <c r="G105" s="165" t="str">
        <f t="shared" si="13"/>
        <v/>
      </c>
      <c r="H105" s="165">
        <f t="shared" si="13"/>
        <v>116</v>
      </c>
      <c r="I105" s="165" t="str">
        <f t="shared" si="13"/>
        <v/>
      </c>
      <c r="J105" s="165" t="str">
        <f t="shared" si="13"/>
        <v/>
      </c>
      <c r="K105" s="165">
        <f t="shared" si="13"/>
        <v>116</v>
      </c>
      <c r="L105" s="165" t="str">
        <f t="shared" si="13"/>
        <v/>
      </c>
      <c r="M105" s="165" t="str">
        <f t="shared" si="13"/>
        <v/>
      </c>
      <c r="N105" s="165">
        <f t="shared" si="13"/>
        <v>94</v>
      </c>
      <c r="O105" s="165" t="str">
        <f t="shared" si="13"/>
        <v/>
      </c>
      <c r="P105" s="165" t="str">
        <f t="shared" si="13"/>
        <v/>
      </c>
      <c r="Q105" s="165">
        <f t="shared" si="13"/>
        <v>88</v>
      </c>
      <c r="R105" s="162">
        <f t="shared" si="11"/>
        <v>103.5</v>
      </c>
    </row>
    <row r="106" spans="2:18" hidden="1" x14ac:dyDescent="0.15">
      <c r="B106" s="93">
        <v>41</v>
      </c>
      <c r="C106" s="94" t="s">
        <v>128</v>
      </c>
      <c r="D106" s="2" t="s">
        <v>108</v>
      </c>
      <c r="E106" s="164" t="s">
        <v>55</v>
      </c>
      <c r="F106" s="165" t="str">
        <f t="shared" si="13"/>
        <v/>
      </c>
      <c r="G106" s="165" t="str">
        <f t="shared" si="13"/>
        <v/>
      </c>
      <c r="H106" s="165">
        <f t="shared" si="13"/>
        <v>0.02</v>
      </c>
      <c r="I106" s="165" t="str">
        <f t="shared" si="13"/>
        <v/>
      </c>
      <c r="J106" s="165" t="str">
        <f t="shared" si="13"/>
        <v/>
      </c>
      <c r="K106" s="165">
        <f t="shared" si="13"/>
        <v>0.02</v>
      </c>
      <c r="L106" s="165" t="str">
        <f t="shared" si="13"/>
        <v/>
      </c>
      <c r="M106" s="165" t="str">
        <f t="shared" si="13"/>
        <v/>
      </c>
      <c r="N106" s="165">
        <f t="shared" si="13"/>
        <v>0.02</v>
      </c>
      <c r="O106" s="165" t="str">
        <f t="shared" si="13"/>
        <v/>
      </c>
      <c r="P106" s="165" t="str">
        <f t="shared" si="13"/>
        <v/>
      </c>
      <c r="Q106" s="165">
        <f t="shared" si="13"/>
        <v>0.02</v>
      </c>
      <c r="R106" s="162">
        <f t="shared" si="11"/>
        <v>0.02</v>
      </c>
    </row>
    <row r="107" spans="2:18" hidden="1" x14ac:dyDescent="0.15">
      <c r="B107" s="93">
        <v>42</v>
      </c>
      <c r="C107" s="94" t="s">
        <v>129</v>
      </c>
      <c r="D107" s="2" t="s">
        <v>130</v>
      </c>
      <c r="E107" s="164" t="s">
        <v>131</v>
      </c>
      <c r="F107" s="165" t="str">
        <f t="shared" si="13"/>
        <v/>
      </c>
      <c r="G107" s="165" t="str">
        <f t="shared" si="13"/>
        <v/>
      </c>
      <c r="H107" s="165">
        <f t="shared" si="13"/>
        <v>9.9999999999999995E-7</v>
      </c>
      <c r="I107" s="165" t="str">
        <f t="shared" si="13"/>
        <v/>
      </c>
      <c r="J107" s="165" t="str">
        <f t="shared" si="13"/>
        <v/>
      </c>
      <c r="K107" s="165">
        <f t="shared" si="13"/>
        <v>9.9999999999999995E-7</v>
      </c>
      <c r="L107" s="165" t="str">
        <f t="shared" si="13"/>
        <v/>
      </c>
      <c r="M107" s="165" t="str">
        <f t="shared" si="13"/>
        <v/>
      </c>
      <c r="N107" s="165">
        <f t="shared" si="13"/>
        <v>9.9999999999999995E-7</v>
      </c>
      <c r="O107" s="165" t="str">
        <f t="shared" si="13"/>
        <v/>
      </c>
      <c r="P107" s="165" t="str">
        <f t="shared" si="13"/>
        <v/>
      </c>
      <c r="Q107" s="165">
        <f t="shared" si="13"/>
        <v>9.9999999999999995E-7</v>
      </c>
      <c r="R107" s="162">
        <f t="shared" si="11"/>
        <v>9.9999999999999995E-7</v>
      </c>
    </row>
    <row r="108" spans="2:18" hidden="1" x14ac:dyDescent="0.15">
      <c r="B108" s="93">
        <v>43</v>
      </c>
      <c r="C108" s="94" t="s">
        <v>133</v>
      </c>
      <c r="D108" s="2" t="s">
        <v>130</v>
      </c>
      <c r="E108" s="164" t="s">
        <v>131</v>
      </c>
      <c r="F108" s="165" t="str">
        <f t="shared" si="13"/>
        <v/>
      </c>
      <c r="G108" s="165" t="str">
        <f t="shared" si="13"/>
        <v/>
      </c>
      <c r="H108" s="165">
        <f t="shared" si="13"/>
        <v>9.9999999999999995E-7</v>
      </c>
      <c r="I108" s="165" t="str">
        <f t="shared" si="13"/>
        <v/>
      </c>
      <c r="J108" s="165" t="str">
        <f t="shared" si="13"/>
        <v/>
      </c>
      <c r="K108" s="165">
        <f t="shared" si="13"/>
        <v>9.9999999999999995E-7</v>
      </c>
      <c r="L108" s="165" t="str">
        <f t="shared" si="13"/>
        <v/>
      </c>
      <c r="M108" s="165" t="str">
        <f t="shared" si="13"/>
        <v/>
      </c>
      <c r="N108" s="165">
        <f t="shared" si="13"/>
        <v>9.9999999999999995E-7</v>
      </c>
      <c r="O108" s="165" t="str">
        <f t="shared" si="13"/>
        <v/>
      </c>
      <c r="P108" s="165" t="str">
        <f t="shared" si="13"/>
        <v/>
      </c>
      <c r="Q108" s="165">
        <f t="shared" si="13"/>
        <v>9.9999999999999995E-7</v>
      </c>
      <c r="R108" s="162">
        <f t="shared" si="11"/>
        <v>9.9999999999999995E-7</v>
      </c>
    </row>
    <row r="109" spans="2:18" hidden="1" x14ac:dyDescent="0.15">
      <c r="B109" s="93">
        <v>44</v>
      </c>
      <c r="C109" s="94" t="s">
        <v>134</v>
      </c>
      <c r="D109" s="2" t="s">
        <v>76</v>
      </c>
      <c r="E109" s="164" t="s">
        <v>71</v>
      </c>
      <c r="F109" s="165" t="str">
        <f t="shared" si="13"/>
        <v/>
      </c>
      <c r="G109" s="165" t="str">
        <f t="shared" si="13"/>
        <v/>
      </c>
      <c r="H109" s="165">
        <f t="shared" si="13"/>
        <v>5.0000000000000001E-3</v>
      </c>
      <c r="I109" s="165" t="str">
        <f t="shared" si="13"/>
        <v/>
      </c>
      <c r="J109" s="165" t="str">
        <f t="shared" si="13"/>
        <v/>
      </c>
      <c r="K109" s="165">
        <f t="shared" si="13"/>
        <v>5.0000000000000001E-3</v>
      </c>
      <c r="L109" s="165" t="str">
        <f t="shared" si="13"/>
        <v/>
      </c>
      <c r="M109" s="165" t="str">
        <f t="shared" si="13"/>
        <v/>
      </c>
      <c r="N109" s="165">
        <f t="shared" si="13"/>
        <v>5.0000000000000001E-3</v>
      </c>
      <c r="O109" s="165" t="str">
        <f t="shared" si="13"/>
        <v/>
      </c>
      <c r="P109" s="165" t="str">
        <f t="shared" si="13"/>
        <v/>
      </c>
      <c r="Q109" s="165">
        <f t="shared" si="13"/>
        <v>5.0000000000000001E-3</v>
      </c>
      <c r="R109" s="162">
        <f t="shared" si="11"/>
        <v>5.0000000000000001E-3</v>
      </c>
    </row>
    <row r="110" spans="2:18" hidden="1" x14ac:dyDescent="0.15">
      <c r="B110" s="93">
        <v>45</v>
      </c>
      <c r="C110" s="94" t="s">
        <v>135</v>
      </c>
      <c r="D110" s="2" t="s">
        <v>136</v>
      </c>
      <c r="E110" s="164" t="s">
        <v>137</v>
      </c>
      <c r="F110" s="165" t="str">
        <f t="shared" si="13"/>
        <v/>
      </c>
      <c r="G110" s="165" t="str">
        <f t="shared" si="13"/>
        <v/>
      </c>
      <c r="H110" s="165">
        <f t="shared" si="13"/>
        <v>5.0000000000000001E-4</v>
      </c>
      <c r="I110" s="165" t="str">
        <f t="shared" si="13"/>
        <v/>
      </c>
      <c r="J110" s="165" t="str">
        <f t="shared" si="13"/>
        <v/>
      </c>
      <c r="K110" s="165">
        <f t="shared" si="13"/>
        <v>5.0000000000000001E-4</v>
      </c>
      <c r="L110" s="165" t="str">
        <f t="shared" si="13"/>
        <v/>
      </c>
      <c r="M110" s="165" t="str">
        <f t="shared" si="13"/>
        <v/>
      </c>
      <c r="N110" s="165">
        <f t="shared" si="13"/>
        <v>5.0000000000000001E-4</v>
      </c>
      <c r="O110" s="165" t="str">
        <f t="shared" si="13"/>
        <v/>
      </c>
      <c r="P110" s="165" t="str">
        <f t="shared" si="13"/>
        <v/>
      </c>
      <c r="Q110" s="165">
        <f t="shared" si="13"/>
        <v>5.0000000000000001E-4</v>
      </c>
      <c r="R110" s="162">
        <f t="shared" si="11"/>
        <v>5.0000000000000001E-4</v>
      </c>
    </row>
    <row r="111" spans="2:18" hidden="1" x14ac:dyDescent="0.15">
      <c r="B111" s="93">
        <v>46</v>
      </c>
      <c r="C111" s="94" t="s">
        <v>139</v>
      </c>
      <c r="D111" s="2" t="s">
        <v>140</v>
      </c>
      <c r="E111" s="164" t="s">
        <v>141</v>
      </c>
      <c r="F111" s="165">
        <f t="shared" si="13"/>
        <v>0.4</v>
      </c>
      <c r="G111" s="165">
        <f t="shared" si="13"/>
        <v>0.4</v>
      </c>
      <c r="H111" s="165">
        <f t="shared" si="13"/>
        <v>0.6</v>
      </c>
      <c r="I111" s="165">
        <f t="shared" si="13"/>
        <v>0.5</v>
      </c>
      <c r="J111" s="165">
        <f t="shared" si="13"/>
        <v>0.5</v>
      </c>
      <c r="K111" s="165">
        <f t="shared" si="13"/>
        <v>0.5</v>
      </c>
      <c r="L111" s="165">
        <f t="shared" si="13"/>
        <v>0.4</v>
      </c>
      <c r="M111" s="165">
        <f t="shared" si="13"/>
        <v>0.4</v>
      </c>
      <c r="N111" s="165">
        <f t="shared" si="13"/>
        <v>0.3</v>
      </c>
      <c r="O111" s="165">
        <f t="shared" si="13"/>
        <v>0.3</v>
      </c>
      <c r="P111" s="165">
        <f t="shared" si="13"/>
        <v>0.4</v>
      </c>
      <c r="Q111" s="165">
        <f t="shared" si="13"/>
        <v>0.4</v>
      </c>
      <c r="R111" s="162">
        <f t="shared" si="11"/>
        <v>0.42500000000000004</v>
      </c>
    </row>
    <row r="112" spans="2:18" hidden="1" x14ac:dyDescent="0.15">
      <c r="B112" s="93">
        <v>47</v>
      </c>
      <c r="C112" s="94" t="s">
        <v>143</v>
      </c>
      <c r="D112" s="2" t="s">
        <v>144</v>
      </c>
      <c r="E112" s="164" t="s">
        <v>145</v>
      </c>
      <c r="F112" s="165">
        <f t="shared" si="13"/>
        <v>7.82</v>
      </c>
      <c r="G112" s="165">
        <f t="shared" si="13"/>
        <v>7.81</v>
      </c>
      <c r="H112" s="165">
        <f t="shared" si="13"/>
        <v>7.75</v>
      </c>
      <c r="I112" s="165">
        <f t="shared" si="13"/>
        <v>7.83</v>
      </c>
      <c r="J112" s="165">
        <f t="shared" si="13"/>
        <v>7.59</v>
      </c>
      <c r="K112" s="165">
        <f t="shared" si="13"/>
        <v>7.8</v>
      </c>
      <c r="L112" s="165">
        <f t="shared" si="13"/>
        <v>7.84</v>
      </c>
      <c r="M112" s="165">
        <f t="shared" si="13"/>
        <v>7.81</v>
      </c>
      <c r="N112" s="165">
        <f t="shared" si="13"/>
        <v>7.84</v>
      </c>
      <c r="O112" s="165">
        <f t="shared" si="13"/>
        <v>7.64</v>
      </c>
      <c r="P112" s="165">
        <f t="shared" si="13"/>
        <v>7.6</v>
      </c>
      <c r="Q112" s="165">
        <f t="shared" si="13"/>
        <v>7.69</v>
      </c>
      <c r="R112" s="162">
        <f t="shared" si="11"/>
        <v>7.751666666666666</v>
      </c>
    </row>
    <row r="113" spans="2:18" hidden="1" x14ac:dyDescent="0.15">
      <c r="B113" s="93">
        <v>48</v>
      </c>
      <c r="C113" s="94" t="s">
        <v>146</v>
      </c>
      <c r="D113" s="2" t="s">
        <v>147</v>
      </c>
      <c r="E113" s="164" t="s">
        <v>145</v>
      </c>
      <c r="F113" s="165" t="str">
        <f t="shared" si="13"/>
        <v>異常なし</v>
      </c>
      <c r="G113" s="165" t="str">
        <f t="shared" si="13"/>
        <v>異常なし</v>
      </c>
      <c r="H113" s="165" t="str">
        <f t="shared" si="13"/>
        <v>異常なし</v>
      </c>
      <c r="I113" s="165" t="str">
        <f t="shared" si="13"/>
        <v>異常なし</v>
      </c>
      <c r="J113" s="165" t="str">
        <f t="shared" si="13"/>
        <v>異常なし</v>
      </c>
      <c r="K113" s="165" t="str">
        <f t="shared" si="13"/>
        <v>異常なし</v>
      </c>
      <c r="L113" s="165" t="str">
        <f t="shared" si="13"/>
        <v>異常なし</v>
      </c>
      <c r="M113" s="165" t="str">
        <f t="shared" si="13"/>
        <v>異常なし</v>
      </c>
      <c r="N113" s="165" t="str">
        <f t="shared" si="13"/>
        <v>異常なし</v>
      </c>
      <c r="O113" s="165" t="str">
        <f t="shared" si="13"/>
        <v>異常なし</v>
      </c>
      <c r="P113" s="165" t="str">
        <f t="shared" si="13"/>
        <v>異常なし</v>
      </c>
      <c r="Q113" s="165" t="str">
        <f t="shared" si="13"/>
        <v>異常なし</v>
      </c>
      <c r="R113" s="162"/>
    </row>
    <row r="114" spans="2:18" hidden="1" x14ac:dyDescent="0.15">
      <c r="B114" s="93">
        <v>49</v>
      </c>
      <c r="C114" s="94" t="s">
        <v>148</v>
      </c>
      <c r="D114" s="2" t="s">
        <v>147</v>
      </c>
      <c r="E114" s="164" t="s">
        <v>145</v>
      </c>
      <c r="F114" s="165" t="str">
        <f t="shared" ref="F114:Q117" si="14">IF(F55="","",IF(F55=$V55,$AC55,F55))</f>
        <v>異常なし</v>
      </c>
      <c r="G114" s="165" t="str">
        <f t="shared" si="14"/>
        <v>異常なし</v>
      </c>
      <c r="H114" s="165" t="str">
        <f t="shared" si="14"/>
        <v>異常なし</v>
      </c>
      <c r="I114" s="165" t="str">
        <f t="shared" si="14"/>
        <v>異常なし</v>
      </c>
      <c r="J114" s="165" t="str">
        <f t="shared" si="14"/>
        <v>異常なし</v>
      </c>
      <c r="K114" s="165" t="str">
        <f t="shared" si="14"/>
        <v>異常なし</v>
      </c>
      <c r="L114" s="165" t="str">
        <f t="shared" si="14"/>
        <v>異常なし</v>
      </c>
      <c r="M114" s="165" t="str">
        <f t="shared" si="14"/>
        <v>異常なし</v>
      </c>
      <c r="N114" s="165" t="str">
        <f t="shared" si="14"/>
        <v>異常なし</v>
      </c>
      <c r="O114" s="165" t="str">
        <f t="shared" si="14"/>
        <v>異常なし</v>
      </c>
      <c r="P114" s="165" t="str">
        <f t="shared" si="14"/>
        <v>異常なし</v>
      </c>
      <c r="Q114" s="165" t="str">
        <f t="shared" si="14"/>
        <v>異常なし</v>
      </c>
      <c r="R114" s="162"/>
    </row>
    <row r="115" spans="2:18" hidden="1" x14ac:dyDescent="0.15">
      <c r="B115" s="93">
        <v>50</v>
      </c>
      <c r="C115" s="94" t="s">
        <v>149</v>
      </c>
      <c r="D115" s="2" t="s">
        <v>150</v>
      </c>
      <c r="E115" s="164" t="s">
        <v>151</v>
      </c>
      <c r="F115" s="165">
        <f t="shared" si="14"/>
        <v>1</v>
      </c>
      <c r="G115" s="165">
        <f t="shared" si="14"/>
        <v>1</v>
      </c>
      <c r="H115" s="165">
        <f t="shared" si="14"/>
        <v>1</v>
      </c>
      <c r="I115" s="165">
        <f t="shared" si="14"/>
        <v>1</v>
      </c>
      <c r="J115" s="165">
        <f t="shared" si="14"/>
        <v>1</v>
      </c>
      <c r="K115" s="165">
        <f t="shared" si="14"/>
        <v>1</v>
      </c>
      <c r="L115" s="165">
        <f t="shared" si="14"/>
        <v>1</v>
      </c>
      <c r="M115" s="165">
        <f t="shared" si="14"/>
        <v>1</v>
      </c>
      <c r="N115" s="165">
        <f t="shared" si="14"/>
        <v>1</v>
      </c>
      <c r="O115" s="165">
        <f t="shared" si="14"/>
        <v>1</v>
      </c>
      <c r="P115" s="165">
        <f t="shared" si="14"/>
        <v>1</v>
      </c>
      <c r="Q115" s="165">
        <f t="shared" si="14"/>
        <v>1</v>
      </c>
      <c r="R115" s="162">
        <f>IF(AND(F115="",G115="",H115="",I115="",J115="",K115="",L115="",M115="",N115="",O115="",P115="",Q115=""),"",AVERAGE(F115:Q115))</f>
        <v>1</v>
      </c>
    </row>
    <row r="116" spans="2:18" hidden="1" x14ac:dyDescent="0.15">
      <c r="B116" s="93">
        <v>51</v>
      </c>
      <c r="C116" s="94" t="s">
        <v>153</v>
      </c>
      <c r="D116" s="2" t="s">
        <v>154</v>
      </c>
      <c r="E116" s="164" t="s">
        <v>155</v>
      </c>
      <c r="F116" s="165">
        <f t="shared" si="14"/>
        <v>0.1</v>
      </c>
      <c r="G116" s="165">
        <f t="shared" si="14"/>
        <v>0.1</v>
      </c>
      <c r="H116" s="165">
        <f t="shared" si="14"/>
        <v>0.1</v>
      </c>
      <c r="I116" s="165">
        <f t="shared" si="14"/>
        <v>0.1</v>
      </c>
      <c r="J116" s="165">
        <f t="shared" si="14"/>
        <v>0.1</v>
      </c>
      <c r="K116" s="165">
        <f t="shared" si="14"/>
        <v>0.1</v>
      </c>
      <c r="L116" s="165">
        <f t="shared" si="14"/>
        <v>0.1</v>
      </c>
      <c r="M116" s="165">
        <f t="shared" si="14"/>
        <v>0.1</v>
      </c>
      <c r="N116" s="165">
        <f t="shared" si="14"/>
        <v>0.1</v>
      </c>
      <c r="O116" s="165">
        <f t="shared" si="14"/>
        <v>0.1</v>
      </c>
      <c r="P116" s="165">
        <f t="shared" si="14"/>
        <v>0.1</v>
      </c>
      <c r="Q116" s="165">
        <f t="shared" si="14"/>
        <v>0.1</v>
      </c>
      <c r="R116" s="162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41"/>
      <c r="C117" s="142" t="s">
        <v>157</v>
      </c>
      <c r="D117" s="4" t="s">
        <v>62</v>
      </c>
      <c r="E117" s="166" t="s">
        <v>116</v>
      </c>
      <c r="F117" s="152">
        <f t="shared" si="14"/>
        <v>0.4</v>
      </c>
      <c r="G117" s="152">
        <f t="shared" si="14"/>
        <v>0.3</v>
      </c>
      <c r="H117" s="152">
        <f t="shared" si="14"/>
        <v>0.3</v>
      </c>
      <c r="I117" s="152">
        <f t="shared" si="14"/>
        <v>0.3</v>
      </c>
      <c r="J117" s="152">
        <f t="shared" si="14"/>
        <v>0.3</v>
      </c>
      <c r="K117" s="152">
        <f t="shared" si="14"/>
        <v>0.3</v>
      </c>
      <c r="L117" s="152">
        <f t="shared" si="14"/>
        <v>0.3</v>
      </c>
      <c r="M117" s="152">
        <f t="shared" si="14"/>
        <v>0.3</v>
      </c>
      <c r="N117" s="152">
        <f t="shared" si="14"/>
        <v>0.3</v>
      </c>
      <c r="O117" s="152">
        <f t="shared" si="14"/>
        <v>0.4</v>
      </c>
      <c r="P117" s="152">
        <f t="shared" si="14"/>
        <v>0.3</v>
      </c>
      <c r="Q117" s="152">
        <f t="shared" si="14"/>
        <v>0.3</v>
      </c>
      <c r="R117" s="167">
        <f>IF(AND(F117="",G117="",H117="",I117="",J117="",K117="",L117="",M117="",N117="",O117="",P117="",Q117=""),"",AVERAGE(F117:Q117))</f>
        <v>0.3166666666666666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 F2:T58">
    <cfRule type="cellIs" dxfId="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indexed="15"/>
    <pageSetUpPr fitToPage="1"/>
  </sheetPr>
  <dimension ref="A1:AC145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52" customWidth="1"/>
    <col min="2" max="2" width="4.5" style="52" bestFit="1" customWidth="1"/>
    <col min="3" max="3" width="27.25" style="52" customWidth="1"/>
    <col min="4" max="4" width="17.875" style="52" customWidth="1"/>
    <col min="5" max="5" width="19.5" style="52" bestFit="1" customWidth="1"/>
    <col min="6" max="17" width="14.5" style="52" customWidth="1"/>
    <col min="18" max="20" width="14.25" style="52" bestFit="1" customWidth="1"/>
    <col min="21" max="21" width="9" style="52"/>
    <col min="22" max="29" width="9" style="52" hidden="1" customWidth="1"/>
    <col min="30" max="256" width="9" style="52"/>
    <col min="257" max="257" width="4.375" style="52" customWidth="1"/>
    <col min="258" max="258" width="4.5" style="52" bestFit="1" customWidth="1"/>
    <col min="259" max="259" width="27.25" style="52" customWidth="1"/>
    <col min="260" max="260" width="17.875" style="52" customWidth="1"/>
    <col min="261" max="261" width="19.5" style="52" bestFit="1" customWidth="1"/>
    <col min="262" max="273" width="14.5" style="52" customWidth="1"/>
    <col min="274" max="276" width="14.25" style="52" bestFit="1" customWidth="1"/>
    <col min="277" max="277" width="9" style="52"/>
    <col min="278" max="285" width="0" style="52" hidden="1" customWidth="1"/>
    <col min="286" max="512" width="9" style="52"/>
    <col min="513" max="513" width="4.375" style="52" customWidth="1"/>
    <col min="514" max="514" width="4.5" style="52" bestFit="1" customWidth="1"/>
    <col min="515" max="515" width="27.25" style="52" customWidth="1"/>
    <col min="516" max="516" width="17.875" style="52" customWidth="1"/>
    <col min="517" max="517" width="19.5" style="52" bestFit="1" customWidth="1"/>
    <col min="518" max="529" width="14.5" style="52" customWidth="1"/>
    <col min="530" max="532" width="14.25" style="52" bestFit="1" customWidth="1"/>
    <col min="533" max="533" width="9" style="52"/>
    <col min="534" max="541" width="0" style="52" hidden="1" customWidth="1"/>
    <col min="542" max="768" width="9" style="52"/>
    <col min="769" max="769" width="4.375" style="52" customWidth="1"/>
    <col min="770" max="770" width="4.5" style="52" bestFit="1" customWidth="1"/>
    <col min="771" max="771" width="27.25" style="52" customWidth="1"/>
    <col min="772" max="772" width="17.875" style="52" customWidth="1"/>
    <col min="773" max="773" width="19.5" style="52" bestFit="1" customWidth="1"/>
    <col min="774" max="785" width="14.5" style="52" customWidth="1"/>
    <col min="786" max="788" width="14.25" style="52" bestFit="1" customWidth="1"/>
    <col min="789" max="789" width="9" style="52"/>
    <col min="790" max="797" width="0" style="52" hidden="1" customWidth="1"/>
    <col min="798" max="1024" width="9" style="52"/>
    <col min="1025" max="1025" width="4.375" style="52" customWidth="1"/>
    <col min="1026" max="1026" width="4.5" style="52" bestFit="1" customWidth="1"/>
    <col min="1027" max="1027" width="27.25" style="52" customWidth="1"/>
    <col min="1028" max="1028" width="17.875" style="52" customWidth="1"/>
    <col min="1029" max="1029" width="19.5" style="52" bestFit="1" customWidth="1"/>
    <col min="1030" max="1041" width="14.5" style="52" customWidth="1"/>
    <col min="1042" max="1044" width="14.25" style="52" bestFit="1" customWidth="1"/>
    <col min="1045" max="1045" width="9" style="52"/>
    <col min="1046" max="1053" width="0" style="52" hidden="1" customWidth="1"/>
    <col min="1054" max="1280" width="9" style="52"/>
    <col min="1281" max="1281" width="4.375" style="52" customWidth="1"/>
    <col min="1282" max="1282" width="4.5" style="52" bestFit="1" customWidth="1"/>
    <col min="1283" max="1283" width="27.25" style="52" customWidth="1"/>
    <col min="1284" max="1284" width="17.875" style="52" customWidth="1"/>
    <col min="1285" max="1285" width="19.5" style="52" bestFit="1" customWidth="1"/>
    <col min="1286" max="1297" width="14.5" style="52" customWidth="1"/>
    <col min="1298" max="1300" width="14.25" style="52" bestFit="1" customWidth="1"/>
    <col min="1301" max="1301" width="9" style="52"/>
    <col min="1302" max="1309" width="0" style="52" hidden="1" customWidth="1"/>
    <col min="1310" max="1536" width="9" style="52"/>
    <col min="1537" max="1537" width="4.375" style="52" customWidth="1"/>
    <col min="1538" max="1538" width="4.5" style="52" bestFit="1" customWidth="1"/>
    <col min="1539" max="1539" width="27.25" style="52" customWidth="1"/>
    <col min="1540" max="1540" width="17.875" style="52" customWidth="1"/>
    <col min="1541" max="1541" width="19.5" style="52" bestFit="1" customWidth="1"/>
    <col min="1542" max="1553" width="14.5" style="52" customWidth="1"/>
    <col min="1554" max="1556" width="14.25" style="52" bestFit="1" customWidth="1"/>
    <col min="1557" max="1557" width="9" style="52"/>
    <col min="1558" max="1565" width="0" style="52" hidden="1" customWidth="1"/>
    <col min="1566" max="1792" width="9" style="52"/>
    <col min="1793" max="1793" width="4.375" style="52" customWidth="1"/>
    <col min="1794" max="1794" width="4.5" style="52" bestFit="1" customWidth="1"/>
    <col min="1795" max="1795" width="27.25" style="52" customWidth="1"/>
    <col min="1796" max="1796" width="17.875" style="52" customWidth="1"/>
    <col min="1797" max="1797" width="19.5" style="52" bestFit="1" customWidth="1"/>
    <col min="1798" max="1809" width="14.5" style="52" customWidth="1"/>
    <col min="1810" max="1812" width="14.25" style="52" bestFit="1" customWidth="1"/>
    <col min="1813" max="1813" width="9" style="52"/>
    <col min="1814" max="1821" width="0" style="52" hidden="1" customWidth="1"/>
    <col min="1822" max="2048" width="9" style="52"/>
    <col min="2049" max="2049" width="4.375" style="52" customWidth="1"/>
    <col min="2050" max="2050" width="4.5" style="52" bestFit="1" customWidth="1"/>
    <col min="2051" max="2051" width="27.25" style="52" customWidth="1"/>
    <col min="2052" max="2052" width="17.875" style="52" customWidth="1"/>
    <col min="2053" max="2053" width="19.5" style="52" bestFit="1" customWidth="1"/>
    <col min="2054" max="2065" width="14.5" style="52" customWidth="1"/>
    <col min="2066" max="2068" width="14.25" style="52" bestFit="1" customWidth="1"/>
    <col min="2069" max="2069" width="9" style="52"/>
    <col min="2070" max="2077" width="0" style="52" hidden="1" customWidth="1"/>
    <col min="2078" max="2304" width="9" style="52"/>
    <col min="2305" max="2305" width="4.375" style="52" customWidth="1"/>
    <col min="2306" max="2306" width="4.5" style="52" bestFit="1" customWidth="1"/>
    <col min="2307" max="2307" width="27.25" style="52" customWidth="1"/>
    <col min="2308" max="2308" width="17.875" style="52" customWidth="1"/>
    <col min="2309" max="2309" width="19.5" style="52" bestFit="1" customWidth="1"/>
    <col min="2310" max="2321" width="14.5" style="52" customWidth="1"/>
    <col min="2322" max="2324" width="14.25" style="52" bestFit="1" customWidth="1"/>
    <col min="2325" max="2325" width="9" style="52"/>
    <col min="2326" max="2333" width="0" style="52" hidden="1" customWidth="1"/>
    <col min="2334" max="2560" width="9" style="52"/>
    <col min="2561" max="2561" width="4.375" style="52" customWidth="1"/>
    <col min="2562" max="2562" width="4.5" style="52" bestFit="1" customWidth="1"/>
    <col min="2563" max="2563" width="27.25" style="52" customWidth="1"/>
    <col min="2564" max="2564" width="17.875" style="52" customWidth="1"/>
    <col min="2565" max="2565" width="19.5" style="52" bestFit="1" customWidth="1"/>
    <col min="2566" max="2577" width="14.5" style="52" customWidth="1"/>
    <col min="2578" max="2580" width="14.25" style="52" bestFit="1" customWidth="1"/>
    <col min="2581" max="2581" width="9" style="52"/>
    <col min="2582" max="2589" width="0" style="52" hidden="1" customWidth="1"/>
    <col min="2590" max="2816" width="9" style="52"/>
    <col min="2817" max="2817" width="4.375" style="52" customWidth="1"/>
    <col min="2818" max="2818" width="4.5" style="52" bestFit="1" customWidth="1"/>
    <col min="2819" max="2819" width="27.25" style="52" customWidth="1"/>
    <col min="2820" max="2820" width="17.875" style="52" customWidth="1"/>
    <col min="2821" max="2821" width="19.5" style="52" bestFit="1" customWidth="1"/>
    <col min="2822" max="2833" width="14.5" style="52" customWidth="1"/>
    <col min="2834" max="2836" width="14.25" style="52" bestFit="1" customWidth="1"/>
    <col min="2837" max="2837" width="9" style="52"/>
    <col min="2838" max="2845" width="0" style="52" hidden="1" customWidth="1"/>
    <col min="2846" max="3072" width="9" style="52"/>
    <col min="3073" max="3073" width="4.375" style="52" customWidth="1"/>
    <col min="3074" max="3074" width="4.5" style="52" bestFit="1" customWidth="1"/>
    <col min="3075" max="3075" width="27.25" style="52" customWidth="1"/>
    <col min="3076" max="3076" width="17.875" style="52" customWidth="1"/>
    <col min="3077" max="3077" width="19.5" style="52" bestFit="1" customWidth="1"/>
    <col min="3078" max="3089" width="14.5" style="52" customWidth="1"/>
    <col min="3090" max="3092" width="14.25" style="52" bestFit="1" customWidth="1"/>
    <col min="3093" max="3093" width="9" style="52"/>
    <col min="3094" max="3101" width="0" style="52" hidden="1" customWidth="1"/>
    <col min="3102" max="3328" width="9" style="52"/>
    <col min="3329" max="3329" width="4.375" style="52" customWidth="1"/>
    <col min="3330" max="3330" width="4.5" style="52" bestFit="1" customWidth="1"/>
    <col min="3331" max="3331" width="27.25" style="52" customWidth="1"/>
    <col min="3332" max="3332" width="17.875" style="52" customWidth="1"/>
    <col min="3333" max="3333" width="19.5" style="52" bestFit="1" customWidth="1"/>
    <col min="3334" max="3345" width="14.5" style="52" customWidth="1"/>
    <col min="3346" max="3348" width="14.25" style="52" bestFit="1" customWidth="1"/>
    <col min="3349" max="3349" width="9" style="52"/>
    <col min="3350" max="3357" width="0" style="52" hidden="1" customWidth="1"/>
    <col min="3358" max="3584" width="9" style="52"/>
    <col min="3585" max="3585" width="4.375" style="52" customWidth="1"/>
    <col min="3586" max="3586" width="4.5" style="52" bestFit="1" customWidth="1"/>
    <col min="3587" max="3587" width="27.25" style="52" customWidth="1"/>
    <col min="3588" max="3588" width="17.875" style="52" customWidth="1"/>
    <col min="3589" max="3589" width="19.5" style="52" bestFit="1" customWidth="1"/>
    <col min="3590" max="3601" width="14.5" style="52" customWidth="1"/>
    <col min="3602" max="3604" width="14.25" style="52" bestFit="1" customWidth="1"/>
    <col min="3605" max="3605" width="9" style="52"/>
    <col min="3606" max="3613" width="0" style="52" hidden="1" customWidth="1"/>
    <col min="3614" max="3840" width="9" style="52"/>
    <col min="3841" max="3841" width="4.375" style="52" customWidth="1"/>
    <col min="3842" max="3842" width="4.5" style="52" bestFit="1" customWidth="1"/>
    <col min="3843" max="3843" width="27.25" style="52" customWidth="1"/>
    <col min="3844" max="3844" width="17.875" style="52" customWidth="1"/>
    <col min="3845" max="3845" width="19.5" style="52" bestFit="1" customWidth="1"/>
    <col min="3846" max="3857" width="14.5" style="52" customWidth="1"/>
    <col min="3858" max="3860" width="14.25" style="52" bestFit="1" customWidth="1"/>
    <col min="3861" max="3861" width="9" style="52"/>
    <col min="3862" max="3869" width="0" style="52" hidden="1" customWidth="1"/>
    <col min="3870" max="4096" width="9" style="52"/>
    <col min="4097" max="4097" width="4.375" style="52" customWidth="1"/>
    <col min="4098" max="4098" width="4.5" style="52" bestFit="1" customWidth="1"/>
    <col min="4099" max="4099" width="27.25" style="52" customWidth="1"/>
    <col min="4100" max="4100" width="17.875" style="52" customWidth="1"/>
    <col min="4101" max="4101" width="19.5" style="52" bestFit="1" customWidth="1"/>
    <col min="4102" max="4113" width="14.5" style="52" customWidth="1"/>
    <col min="4114" max="4116" width="14.25" style="52" bestFit="1" customWidth="1"/>
    <col min="4117" max="4117" width="9" style="52"/>
    <col min="4118" max="4125" width="0" style="52" hidden="1" customWidth="1"/>
    <col min="4126" max="4352" width="9" style="52"/>
    <col min="4353" max="4353" width="4.375" style="52" customWidth="1"/>
    <col min="4354" max="4354" width="4.5" style="52" bestFit="1" customWidth="1"/>
    <col min="4355" max="4355" width="27.25" style="52" customWidth="1"/>
    <col min="4356" max="4356" width="17.875" style="52" customWidth="1"/>
    <col min="4357" max="4357" width="19.5" style="52" bestFit="1" customWidth="1"/>
    <col min="4358" max="4369" width="14.5" style="52" customWidth="1"/>
    <col min="4370" max="4372" width="14.25" style="52" bestFit="1" customWidth="1"/>
    <col min="4373" max="4373" width="9" style="52"/>
    <col min="4374" max="4381" width="0" style="52" hidden="1" customWidth="1"/>
    <col min="4382" max="4608" width="9" style="52"/>
    <col min="4609" max="4609" width="4.375" style="52" customWidth="1"/>
    <col min="4610" max="4610" width="4.5" style="52" bestFit="1" customWidth="1"/>
    <col min="4611" max="4611" width="27.25" style="52" customWidth="1"/>
    <col min="4612" max="4612" width="17.875" style="52" customWidth="1"/>
    <col min="4613" max="4613" width="19.5" style="52" bestFit="1" customWidth="1"/>
    <col min="4614" max="4625" width="14.5" style="52" customWidth="1"/>
    <col min="4626" max="4628" width="14.25" style="52" bestFit="1" customWidth="1"/>
    <col min="4629" max="4629" width="9" style="52"/>
    <col min="4630" max="4637" width="0" style="52" hidden="1" customWidth="1"/>
    <col min="4638" max="4864" width="9" style="52"/>
    <col min="4865" max="4865" width="4.375" style="52" customWidth="1"/>
    <col min="4866" max="4866" width="4.5" style="52" bestFit="1" customWidth="1"/>
    <col min="4867" max="4867" width="27.25" style="52" customWidth="1"/>
    <col min="4868" max="4868" width="17.875" style="52" customWidth="1"/>
    <col min="4869" max="4869" width="19.5" style="52" bestFit="1" customWidth="1"/>
    <col min="4870" max="4881" width="14.5" style="52" customWidth="1"/>
    <col min="4882" max="4884" width="14.25" style="52" bestFit="1" customWidth="1"/>
    <col min="4885" max="4885" width="9" style="52"/>
    <col min="4886" max="4893" width="0" style="52" hidden="1" customWidth="1"/>
    <col min="4894" max="5120" width="9" style="52"/>
    <col min="5121" max="5121" width="4.375" style="52" customWidth="1"/>
    <col min="5122" max="5122" width="4.5" style="52" bestFit="1" customWidth="1"/>
    <col min="5123" max="5123" width="27.25" style="52" customWidth="1"/>
    <col min="5124" max="5124" width="17.875" style="52" customWidth="1"/>
    <col min="5125" max="5125" width="19.5" style="52" bestFit="1" customWidth="1"/>
    <col min="5126" max="5137" width="14.5" style="52" customWidth="1"/>
    <col min="5138" max="5140" width="14.25" style="52" bestFit="1" customWidth="1"/>
    <col min="5141" max="5141" width="9" style="52"/>
    <col min="5142" max="5149" width="0" style="52" hidden="1" customWidth="1"/>
    <col min="5150" max="5376" width="9" style="52"/>
    <col min="5377" max="5377" width="4.375" style="52" customWidth="1"/>
    <col min="5378" max="5378" width="4.5" style="52" bestFit="1" customWidth="1"/>
    <col min="5379" max="5379" width="27.25" style="52" customWidth="1"/>
    <col min="5380" max="5380" width="17.875" style="52" customWidth="1"/>
    <col min="5381" max="5381" width="19.5" style="52" bestFit="1" customWidth="1"/>
    <col min="5382" max="5393" width="14.5" style="52" customWidth="1"/>
    <col min="5394" max="5396" width="14.25" style="52" bestFit="1" customWidth="1"/>
    <col min="5397" max="5397" width="9" style="52"/>
    <col min="5398" max="5405" width="0" style="52" hidden="1" customWidth="1"/>
    <col min="5406" max="5632" width="9" style="52"/>
    <col min="5633" max="5633" width="4.375" style="52" customWidth="1"/>
    <col min="5634" max="5634" width="4.5" style="52" bestFit="1" customWidth="1"/>
    <col min="5635" max="5635" width="27.25" style="52" customWidth="1"/>
    <col min="5636" max="5636" width="17.875" style="52" customWidth="1"/>
    <col min="5637" max="5637" width="19.5" style="52" bestFit="1" customWidth="1"/>
    <col min="5638" max="5649" width="14.5" style="52" customWidth="1"/>
    <col min="5650" max="5652" width="14.25" style="52" bestFit="1" customWidth="1"/>
    <col min="5653" max="5653" width="9" style="52"/>
    <col min="5654" max="5661" width="0" style="52" hidden="1" customWidth="1"/>
    <col min="5662" max="5888" width="9" style="52"/>
    <col min="5889" max="5889" width="4.375" style="52" customWidth="1"/>
    <col min="5890" max="5890" width="4.5" style="52" bestFit="1" customWidth="1"/>
    <col min="5891" max="5891" width="27.25" style="52" customWidth="1"/>
    <col min="5892" max="5892" width="17.875" style="52" customWidth="1"/>
    <col min="5893" max="5893" width="19.5" style="52" bestFit="1" customWidth="1"/>
    <col min="5894" max="5905" width="14.5" style="52" customWidth="1"/>
    <col min="5906" max="5908" width="14.25" style="52" bestFit="1" customWidth="1"/>
    <col min="5909" max="5909" width="9" style="52"/>
    <col min="5910" max="5917" width="0" style="52" hidden="1" customWidth="1"/>
    <col min="5918" max="6144" width="9" style="52"/>
    <col min="6145" max="6145" width="4.375" style="52" customWidth="1"/>
    <col min="6146" max="6146" width="4.5" style="52" bestFit="1" customWidth="1"/>
    <col min="6147" max="6147" width="27.25" style="52" customWidth="1"/>
    <col min="6148" max="6148" width="17.875" style="52" customWidth="1"/>
    <col min="6149" max="6149" width="19.5" style="52" bestFit="1" customWidth="1"/>
    <col min="6150" max="6161" width="14.5" style="52" customWidth="1"/>
    <col min="6162" max="6164" width="14.25" style="52" bestFit="1" customWidth="1"/>
    <col min="6165" max="6165" width="9" style="52"/>
    <col min="6166" max="6173" width="0" style="52" hidden="1" customWidth="1"/>
    <col min="6174" max="6400" width="9" style="52"/>
    <col min="6401" max="6401" width="4.375" style="52" customWidth="1"/>
    <col min="6402" max="6402" width="4.5" style="52" bestFit="1" customWidth="1"/>
    <col min="6403" max="6403" width="27.25" style="52" customWidth="1"/>
    <col min="6404" max="6404" width="17.875" style="52" customWidth="1"/>
    <col min="6405" max="6405" width="19.5" style="52" bestFit="1" customWidth="1"/>
    <col min="6406" max="6417" width="14.5" style="52" customWidth="1"/>
    <col min="6418" max="6420" width="14.25" style="52" bestFit="1" customWidth="1"/>
    <col min="6421" max="6421" width="9" style="52"/>
    <col min="6422" max="6429" width="0" style="52" hidden="1" customWidth="1"/>
    <col min="6430" max="6656" width="9" style="52"/>
    <col min="6657" max="6657" width="4.375" style="52" customWidth="1"/>
    <col min="6658" max="6658" width="4.5" style="52" bestFit="1" customWidth="1"/>
    <col min="6659" max="6659" width="27.25" style="52" customWidth="1"/>
    <col min="6660" max="6660" width="17.875" style="52" customWidth="1"/>
    <col min="6661" max="6661" width="19.5" style="52" bestFit="1" customWidth="1"/>
    <col min="6662" max="6673" width="14.5" style="52" customWidth="1"/>
    <col min="6674" max="6676" width="14.25" style="52" bestFit="1" customWidth="1"/>
    <col min="6677" max="6677" width="9" style="52"/>
    <col min="6678" max="6685" width="0" style="52" hidden="1" customWidth="1"/>
    <col min="6686" max="6912" width="9" style="52"/>
    <col min="6913" max="6913" width="4.375" style="52" customWidth="1"/>
    <col min="6914" max="6914" width="4.5" style="52" bestFit="1" customWidth="1"/>
    <col min="6915" max="6915" width="27.25" style="52" customWidth="1"/>
    <col min="6916" max="6916" width="17.875" style="52" customWidth="1"/>
    <col min="6917" max="6917" width="19.5" style="52" bestFit="1" customWidth="1"/>
    <col min="6918" max="6929" width="14.5" style="52" customWidth="1"/>
    <col min="6930" max="6932" width="14.25" style="52" bestFit="1" customWidth="1"/>
    <col min="6933" max="6933" width="9" style="52"/>
    <col min="6934" max="6941" width="0" style="52" hidden="1" customWidth="1"/>
    <col min="6942" max="7168" width="9" style="52"/>
    <col min="7169" max="7169" width="4.375" style="52" customWidth="1"/>
    <col min="7170" max="7170" width="4.5" style="52" bestFit="1" customWidth="1"/>
    <col min="7171" max="7171" width="27.25" style="52" customWidth="1"/>
    <col min="7172" max="7172" width="17.875" style="52" customWidth="1"/>
    <col min="7173" max="7173" width="19.5" style="52" bestFit="1" customWidth="1"/>
    <col min="7174" max="7185" width="14.5" style="52" customWidth="1"/>
    <col min="7186" max="7188" width="14.25" style="52" bestFit="1" customWidth="1"/>
    <col min="7189" max="7189" width="9" style="52"/>
    <col min="7190" max="7197" width="0" style="52" hidden="1" customWidth="1"/>
    <col min="7198" max="7424" width="9" style="52"/>
    <col min="7425" max="7425" width="4.375" style="52" customWidth="1"/>
    <col min="7426" max="7426" width="4.5" style="52" bestFit="1" customWidth="1"/>
    <col min="7427" max="7427" width="27.25" style="52" customWidth="1"/>
    <col min="7428" max="7428" width="17.875" style="52" customWidth="1"/>
    <col min="7429" max="7429" width="19.5" style="52" bestFit="1" customWidth="1"/>
    <col min="7430" max="7441" width="14.5" style="52" customWidth="1"/>
    <col min="7442" max="7444" width="14.25" style="52" bestFit="1" customWidth="1"/>
    <col min="7445" max="7445" width="9" style="52"/>
    <col min="7446" max="7453" width="0" style="52" hidden="1" customWidth="1"/>
    <col min="7454" max="7680" width="9" style="52"/>
    <col min="7681" max="7681" width="4.375" style="52" customWidth="1"/>
    <col min="7682" max="7682" width="4.5" style="52" bestFit="1" customWidth="1"/>
    <col min="7683" max="7683" width="27.25" style="52" customWidth="1"/>
    <col min="7684" max="7684" width="17.875" style="52" customWidth="1"/>
    <col min="7685" max="7685" width="19.5" style="52" bestFit="1" customWidth="1"/>
    <col min="7686" max="7697" width="14.5" style="52" customWidth="1"/>
    <col min="7698" max="7700" width="14.25" style="52" bestFit="1" customWidth="1"/>
    <col min="7701" max="7701" width="9" style="52"/>
    <col min="7702" max="7709" width="0" style="52" hidden="1" customWidth="1"/>
    <col min="7710" max="7936" width="9" style="52"/>
    <col min="7937" max="7937" width="4.375" style="52" customWidth="1"/>
    <col min="7938" max="7938" width="4.5" style="52" bestFit="1" customWidth="1"/>
    <col min="7939" max="7939" width="27.25" style="52" customWidth="1"/>
    <col min="7940" max="7940" width="17.875" style="52" customWidth="1"/>
    <col min="7941" max="7941" width="19.5" style="52" bestFit="1" customWidth="1"/>
    <col min="7942" max="7953" width="14.5" style="52" customWidth="1"/>
    <col min="7954" max="7956" width="14.25" style="52" bestFit="1" customWidth="1"/>
    <col min="7957" max="7957" width="9" style="52"/>
    <col min="7958" max="7965" width="0" style="52" hidden="1" customWidth="1"/>
    <col min="7966" max="8192" width="9" style="52"/>
    <col min="8193" max="8193" width="4.375" style="52" customWidth="1"/>
    <col min="8194" max="8194" width="4.5" style="52" bestFit="1" customWidth="1"/>
    <col min="8195" max="8195" width="27.25" style="52" customWidth="1"/>
    <col min="8196" max="8196" width="17.875" style="52" customWidth="1"/>
    <col min="8197" max="8197" width="19.5" style="52" bestFit="1" customWidth="1"/>
    <col min="8198" max="8209" width="14.5" style="52" customWidth="1"/>
    <col min="8210" max="8212" width="14.25" style="52" bestFit="1" customWidth="1"/>
    <col min="8213" max="8213" width="9" style="52"/>
    <col min="8214" max="8221" width="0" style="52" hidden="1" customWidth="1"/>
    <col min="8222" max="8448" width="9" style="52"/>
    <col min="8449" max="8449" width="4.375" style="52" customWidth="1"/>
    <col min="8450" max="8450" width="4.5" style="52" bestFit="1" customWidth="1"/>
    <col min="8451" max="8451" width="27.25" style="52" customWidth="1"/>
    <col min="8452" max="8452" width="17.875" style="52" customWidth="1"/>
    <col min="8453" max="8453" width="19.5" style="52" bestFit="1" customWidth="1"/>
    <col min="8454" max="8465" width="14.5" style="52" customWidth="1"/>
    <col min="8466" max="8468" width="14.25" style="52" bestFit="1" customWidth="1"/>
    <col min="8469" max="8469" width="9" style="52"/>
    <col min="8470" max="8477" width="0" style="52" hidden="1" customWidth="1"/>
    <col min="8478" max="8704" width="9" style="52"/>
    <col min="8705" max="8705" width="4.375" style="52" customWidth="1"/>
    <col min="8706" max="8706" width="4.5" style="52" bestFit="1" customWidth="1"/>
    <col min="8707" max="8707" width="27.25" style="52" customWidth="1"/>
    <col min="8708" max="8708" width="17.875" style="52" customWidth="1"/>
    <col min="8709" max="8709" width="19.5" style="52" bestFit="1" customWidth="1"/>
    <col min="8710" max="8721" width="14.5" style="52" customWidth="1"/>
    <col min="8722" max="8724" width="14.25" style="52" bestFit="1" customWidth="1"/>
    <col min="8725" max="8725" width="9" style="52"/>
    <col min="8726" max="8733" width="0" style="52" hidden="1" customWidth="1"/>
    <col min="8734" max="8960" width="9" style="52"/>
    <col min="8961" max="8961" width="4.375" style="52" customWidth="1"/>
    <col min="8962" max="8962" width="4.5" style="52" bestFit="1" customWidth="1"/>
    <col min="8963" max="8963" width="27.25" style="52" customWidth="1"/>
    <col min="8964" max="8964" width="17.875" style="52" customWidth="1"/>
    <col min="8965" max="8965" width="19.5" style="52" bestFit="1" customWidth="1"/>
    <col min="8966" max="8977" width="14.5" style="52" customWidth="1"/>
    <col min="8978" max="8980" width="14.25" style="52" bestFit="1" customWidth="1"/>
    <col min="8981" max="8981" width="9" style="52"/>
    <col min="8982" max="8989" width="0" style="52" hidden="1" customWidth="1"/>
    <col min="8990" max="9216" width="9" style="52"/>
    <col min="9217" max="9217" width="4.375" style="52" customWidth="1"/>
    <col min="9218" max="9218" width="4.5" style="52" bestFit="1" customWidth="1"/>
    <col min="9219" max="9219" width="27.25" style="52" customWidth="1"/>
    <col min="9220" max="9220" width="17.875" style="52" customWidth="1"/>
    <col min="9221" max="9221" width="19.5" style="52" bestFit="1" customWidth="1"/>
    <col min="9222" max="9233" width="14.5" style="52" customWidth="1"/>
    <col min="9234" max="9236" width="14.25" style="52" bestFit="1" customWidth="1"/>
    <col min="9237" max="9237" width="9" style="52"/>
    <col min="9238" max="9245" width="0" style="52" hidden="1" customWidth="1"/>
    <col min="9246" max="9472" width="9" style="52"/>
    <col min="9473" max="9473" width="4.375" style="52" customWidth="1"/>
    <col min="9474" max="9474" width="4.5" style="52" bestFit="1" customWidth="1"/>
    <col min="9475" max="9475" width="27.25" style="52" customWidth="1"/>
    <col min="9476" max="9476" width="17.875" style="52" customWidth="1"/>
    <col min="9477" max="9477" width="19.5" style="52" bestFit="1" customWidth="1"/>
    <col min="9478" max="9489" width="14.5" style="52" customWidth="1"/>
    <col min="9490" max="9492" width="14.25" style="52" bestFit="1" customWidth="1"/>
    <col min="9493" max="9493" width="9" style="52"/>
    <col min="9494" max="9501" width="0" style="52" hidden="1" customWidth="1"/>
    <col min="9502" max="9728" width="9" style="52"/>
    <col min="9729" max="9729" width="4.375" style="52" customWidth="1"/>
    <col min="9730" max="9730" width="4.5" style="52" bestFit="1" customWidth="1"/>
    <col min="9731" max="9731" width="27.25" style="52" customWidth="1"/>
    <col min="9732" max="9732" width="17.875" style="52" customWidth="1"/>
    <col min="9733" max="9733" width="19.5" style="52" bestFit="1" customWidth="1"/>
    <col min="9734" max="9745" width="14.5" style="52" customWidth="1"/>
    <col min="9746" max="9748" width="14.25" style="52" bestFit="1" customWidth="1"/>
    <col min="9749" max="9749" width="9" style="52"/>
    <col min="9750" max="9757" width="0" style="52" hidden="1" customWidth="1"/>
    <col min="9758" max="9984" width="9" style="52"/>
    <col min="9985" max="9985" width="4.375" style="52" customWidth="1"/>
    <col min="9986" max="9986" width="4.5" style="52" bestFit="1" customWidth="1"/>
    <col min="9987" max="9987" width="27.25" style="52" customWidth="1"/>
    <col min="9988" max="9988" width="17.875" style="52" customWidth="1"/>
    <col min="9989" max="9989" width="19.5" style="52" bestFit="1" customWidth="1"/>
    <col min="9990" max="10001" width="14.5" style="52" customWidth="1"/>
    <col min="10002" max="10004" width="14.25" style="52" bestFit="1" customWidth="1"/>
    <col min="10005" max="10005" width="9" style="52"/>
    <col min="10006" max="10013" width="0" style="52" hidden="1" customWidth="1"/>
    <col min="10014" max="10240" width="9" style="52"/>
    <col min="10241" max="10241" width="4.375" style="52" customWidth="1"/>
    <col min="10242" max="10242" width="4.5" style="52" bestFit="1" customWidth="1"/>
    <col min="10243" max="10243" width="27.25" style="52" customWidth="1"/>
    <col min="10244" max="10244" width="17.875" style="52" customWidth="1"/>
    <col min="10245" max="10245" width="19.5" style="52" bestFit="1" customWidth="1"/>
    <col min="10246" max="10257" width="14.5" style="52" customWidth="1"/>
    <col min="10258" max="10260" width="14.25" style="52" bestFit="1" customWidth="1"/>
    <col min="10261" max="10261" width="9" style="52"/>
    <col min="10262" max="10269" width="0" style="52" hidden="1" customWidth="1"/>
    <col min="10270" max="10496" width="9" style="52"/>
    <col min="10497" max="10497" width="4.375" style="52" customWidth="1"/>
    <col min="10498" max="10498" width="4.5" style="52" bestFit="1" customWidth="1"/>
    <col min="10499" max="10499" width="27.25" style="52" customWidth="1"/>
    <col min="10500" max="10500" width="17.875" style="52" customWidth="1"/>
    <col min="10501" max="10501" width="19.5" style="52" bestFit="1" customWidth="1"/>
    <col min="10502" max="10513" width="14.5" style="52" customWidth="1"/>
    <col min="10514" max="10516" width="14.25" style="52" bestFit="1" customWidth="1"/>
    <col min="10517" max="10517" width="9" style="52"/>
    <col min="10518" max="10525" width="0" style="52" hidden="1" customWidth="1"/>
    <col min="10526" max="10752" width="9" style="52"/>
    <col min="10753" max="10753" width="4.375" style="52" customWidth="1"/>
    <col min="10754" max="10754" width="4.5" style="52" bestFit="1" customWidth="1"/>
    <col min="10755" max="10755" width="27.25" style="52" customWidth="1"/>
    <col min="10756" max="10756" width="17.875" style="52" customWidth="1"/>
    <col min="10757" max="10757" width="19.5" style="52" bestFit="1" customWidth="1"/>
    <col min="10758" max="10769" width="14.5" style="52" customWidth="1"/>
    <col min="10770" max="10772" width="14.25" style="52" bestFit="1" customWidth="1"/>
    <col min="10773" max="10773" width="9" style="52"/>
    <col min="10774" max="10781" width="0" style="52" hidden="1" customWidth="1"/>
    <col min="10782" max="11008" width="9" style="52"/>
    <col min="11009" max="11009" width="4.375" style="52" customWidth="1"/>
    <col min="11010" max="11010" width="4.5" style="52" bestFit="1" customWidth="1"/>
    <col min="11011" max="11011" width="27.25" style="52" customWidth="1"/>
    <col min="11012" max="11012" width="17.875" style="52" customWidth="1"/>
    <col min="11013" max="11013" width="19.5" style="52" bestFit="1" customWidth="1"/>
    <col min="11014" max="11025" width="14.5" style="52" customWidth="1"/>
    <col min="11026" max="11028" width="14.25" style="52" bestFit="1" customWidth="1"/>
    <col min="11029" max="11029" width="9" style="52"/>
    <col min="11030" max="11037" width="0" style="52" hidden="1" customWidth="1"/>
    <col min="11038" max="11264" width="9" style="52"/>
    <col min="11265" max="11265" width="4.375" style="52" customWidth="1"/>
    <col min="11266" max="11266" width="4.5" style="52" bestFit="1" customWidth="1"/>
    <col min="11267" max="11267" width="27.25" style="52" customWidth="1"/>
    <col min="11268" max="11268" width="17.875" style="52" customWidth="1"/>
    <col min="11269" max="11269" width="19.5" style="52" bestFit="1" customWidth="1"/>
    <col min="11270" max="11281" width="14.5" style="52" customWidth="1"/>
    <col min="11282" max="11284" width="14.25" style="52" bestFit="1" customWidth="1"/>
    <col min="11285" max="11285" width="9" style="52"/>
    <col min="11286" max="11293" width="0" style="52" hidden="1" customWidth="1"/>
    <col min="11294" max="11520" width="9" style="52"/>
    <col min="11521" max="11521" width="4.375" style="52" customWidth="1"/>
    <col min="11522" max="11522" width="4.5" style="52" bestFit="1" customWidth="1"/>
    <col min="11523" max="11523" width="27.25" style="52" customWidth="1"/>
    <col min="11524" max="11524" width="17.875" style="52" customWidth="1"/>
    <col min="11525" max="11525" width="19.5" style="52" bestFit="1" customWidth="1"/>
    <col min="11526" max="11537" width="14.5" style="52" customWidth="1"/>
    <col min="11538" max="11540" width="14.25" style="52" bestFit="1" customWidth="1"/>
    <col min="11541" max="11541" width="9" style="52"/>
    <col min="11542" max="11549" width="0" style="52" hidden="1" customWidth="1"/>
    <col min="11550" max="11776" width="9" style="52"/>
    <col min="11777" max="11777" width="4.375" style="52" customWidth="1"/>
    <col min="11778" max="11778" width="4.5" style="52" bestFit="1" customWidth="1"/>
    <col min="11779" max="11779" width="27.25" style="52" customWidth="1"/>
    <col min="11780" max="11780" width="17.875" style="52" customWidth="1"/>
    <col min="11781" max="11781" width="19.5" style="52" bestFit="1" customWidth="1"/>
    <col min="11782" max="11793" width="14.5" style="52" customWidth="1"/>
    <col min="11794" max="11796" width="14.25" style="52" bestFit="1" customWidth="1"/>
    <col min="11797" max="11797" width="9" style="52"/>
    <col min="11798" max="11805" width="0" style="52" hidden="1" customWidth="1"/>
    <col min="11806" max="12032" width="9" style="52"/>
    <col min="12033" max="12033" width="4.375" style="52" customWidth="1"/>
    <col min="12034" max="12034" width="4.5" style="52" bestFit="1" customWidth="1"/>
    <col min="12035" max="12035" width="27.25" style="52" customWidth="1"/>
    <col min="12036" max="12036" width="17.875" style="52" customWidth="1"/>
    <col min="12037" max="12037" width="19.5" style="52" bestFit="1" customWidth="1"/>
    <col min="12038" max="12049" width="14.5" style="52" customWidth="1"/>
    <col min="12050" max="12052" width="14.25" style="52" bestFit="1" customWidth="1"/>
    <col min="12053" max="12053" width="9" style="52"/>
    <col min="12054" max="12061" width="0" style="52" hidden="1" customWidth="1"/>
    <col min="12062" max="12288" width="9" style="52"/>
    <col min="12289" max="12289" width="4.375" style="52" customWidth="1"/>
    <col min="12290" max="12290" width="4.5" style="52" bestFit="1" customWidth="1"/>
    <col min="12291" max="12291" width="27.25" style="52" customWidth="1"/>
    <col min="12292" max="12292" width="17.875" style="52" customWidth="1"/>
    <col min="12293" max="12293" width="19.5" style="52" bestFit="1" customWidth="1"/>
    <col min="12294" max="12305" width="14.5" style="52" customWidth="1"/>
    <col min="12306" max="12308" width="14.25" style="52" bestFit="1" customWidth="1"/>
    <col min="12309" max="12309" width="9" style="52"/>
    <col min="12310" max="12317" width="0" style="52" hidden="1" customWidth="1"/>
    <col min="12318" max="12544" width="9" style="52"/>
    <col min="12545" max="12545" width="4.375" style="52" customWidth="1"/>
    <col min="12546" max="12546" width="4.5" style="52" bestFit="1" customWidth="1"/>
    <col min="12547" max="12547" width="27.25" style="52" customWidth="1"/>
    <col min="12548" max="12548" width="17.875" style="52" customWidth="1"/>
    <col min="12549" max="12549" width="19.5" style="52" bestFit="1" customWidth="1"/>
    <col min="12550" max="12561" width="14.5" style="52" customWidth="1"/>
    <col min="12562" max="12564" width="14.25" style="52" bestFit="1" customWidth="1"/>
    <col min="12565" max="12565" width="9" style="52"/>
    <col min="12566" max="12573" width="0" style="52" hidden="1" customWidth="1"/>
    <col min="12574" max="12800" width="9" style="52"/>
    <col min="12801" max="12801" width="4.375" style="52" customWidth="1"/>
    <col min="12802" max="12802" width="4.5" style="52" bestFit="1" customWidth="1"/>
    <col min="12803" max="12803" width="27.25" style="52" customWidth="1"/>
    <col min="12804" max="12804" width="17.875" style="52" customWidth="1"/>
    <col min="12805" max="12805" width="19.5" style="52" bestFit="1" customWidth="1"/>
    <col min="12806" max="12817" width="14.5" style="52" customWidth="1"/>
    <col min="12818" max="12820" width="14.25" style="52" bestFit="1" customWidth="1"/>
    <col min="12821" max="12821" width="9" style="52"/>
    <col min="12822" max="12829" width="0" style="52" hidden="1" customWidth="1"/>
    <col min="12830" max="13056" width="9" style="52"/>
    <col min="13057" max="13057" width="4.375" style="52" customWidth="1"/>
    <col min="13058" max="13058" width="4.5" style="52" bestFit="1" customWidth="1"/>
    <col min="13059" max="13059" width="27.25" style="52" customWidth="1"/>
    <col min="13060" max="13060" width="17.875" style="52" customWidth="1"/>
    <col min="13061" max="13061" width="19.5" style="52" bestFit="1" customWidth="1"/>
    <col min="13062" max="13073" width="14.5" style="52" customWidth="1"/>
    <col min="13074" max="13076" width="14.25" style="52" bestFit="1" customWidth="1"/>
    <col min="13077" max="13077" width="9" style="52"/>
    <col min="13078" max="13085" width="0" style="52" hidden="1" customWidth="1"/>
    <col min="13086" max="13312" width="9" style="52"/>
    <col min="13313" max="13313" width="4.375" style="52" customWidth="1"/>
    <col min="13314" max="13314" width="4.5" style="52" bestFit="1" customWidth="1"/>
    <col min="13315" max="13315" width="27.25" style="52" customWidth="1"/>
    <col min="13316" max="13316" width="17.875" style="52" customWidth="1"/>
    <col min="13317" max="13317" width="19.5" style="52" bestFit="1" customWidth="1"/>
    <col min="13318" max="13329" width="14.5" style="52" customWidth="1"/>
    <col min="13330" max="13332" width="14.25" style="52" bestFit="1" customWidth="1"/>
    <col min="13333" max="13333" width="9" style="52"/>
    <col min="13334" max="13341" width="0" style="52" hidden="1" customWidth="1"/>
    <col min="13342" max="13568" width="9" style="52"/>
    <col min="13569" max="13569" width="4.375" style="52" customWidth="1"/>
    <col min="13570" max="13570" width="4.5" style="52" bestFit="1" customWidth="1"/>
    <col min="13571" max="13571" width="27.25" style="52" customWidth="1"/>
    <col min="13572" max="13572" width="17.875" style="52" customWidth="1"/>
    <col min="13573" max="13573" width="19.5" style="52" bestFit="1" customWidth="1"/>
    <col min="13574" max="13585" width="14.5" style="52" customWidth="1"/>
    <col min="13586" max="13588" width="14.25" style="52" bestFit="1" customWidth="1"/>
    <col min="13589" max="13589" width="9" style="52"/>
    <col min="13590" max="13597" width="0" style="52" hidden="1" customWidth="1"/>
    <col min="13598" max="13824" width="9" style="52"/>
    <col min="13825" max="13825" width="4.375" style="52" customWidth="1"/>
    <col min="13826" max="13826" width="4.5" style="52" bestFit="1" customWidth="1"/>
    <col min="13827" max="13827" width="27.25" style="52" customWidth="1"/>
    <col min="13828" max="13828" width="17.875" style="52" customWidth="1"/>
    <col min="13829" max="13829" width="19.5" style="52" bestFit="1" customWidth="1"/>
    <col min="13830" max="13841" width="14.5" style="52" customWidth="1"/>
    <col min="13842" max="13844" width="14.25" style="52" bestFit="1" customWidth="1"/>
    <col min="13845" max="13845" width="9" style="52"/>
    <col min="13846" max="13853" width="0" style="52" hidden="1" customWidth="1"/>
    <col min="13854" max="14080" width="9" style="52"/>
    <col min="14081" max="14081" width="4.375" style="52" customWidth="1"/>
    <col min="14082" max="14082" width="4.5" style="52" bestFit="1" customWidth="1"/>
    <col min="14083" max="14083" width="27.25" style="52" customWidth="1"/>
    <col min="14084" max="14084" width="17.875" style="52" customWidth="1"/>
    <col min="14085" max="14085" width="19.5" style="52" bestFit="1" customWidth="1"/>
    <col min="14086" max="14097" width="14.5" style="52" customWidth="1"/>
    <col min="14098" max="14100" width="14.25" style="52" bestFit="1" customWidth="1"/>
    <col min="14101" max="14101" width="9" style="52"/>
    <col min="14102" max="14109" width="0" style="52" hidden="1" customWidth="1"/>
    <col min="14110" max="14336" width="9" style="52"/>
    <col min="14337" max="14337" width="4.375" style="52" customWidth="1"/>
    <col min="14338" max="14338" width="4.5" style="52" bestFit="1" customWidth="1"/>
    <col min="14339" max="14339" width="27.25" style="52" customWidth="1"/>
    <col min="14340" max="14340" width="17.875" style="52" customWidth="1"/>
    <col min="14341" max="14341" width="19.5" style="52" bestFit="1" customWidth="1"/>
    <col min="14342" max="14353" width="14.5" style="52" customWidth="1"/>
    <col min="14354" max="14356" width="14.25" style="52" bestFit="1" customWidth="1"/>
    <col min="14357" max="14357" width="9" style="52"/>
    <col min="14358" max="14365" width="0" style="52" hidden="1" customWidth="1"/>
    <col min="14366" max="14592" width="9" style="52"/>
    <col min="14593" max="14593" width="4.375" style="52" customWidth="1"/>
    <col min="14594" max="14594" width="4.5" style="52" bestFit="1" customWidth="1"/>
    <col min="14595" max="14595" width="27.25" style="52" customWidth="1"/>
    <col min="14596" max="14596" width="17.875" style="52" customWidth="1"/>
    <col min="14597" max="14597" width="19.5" style="52" bestFit="1" customWidth="1"/>
    <col min="14598" max="14609" width="14.5" style="52" customWidth="1"/>
    <col min="14610" max="14612" width="14.25" style="52" bestFit="1" customWidth="1"/>
    <col min="14613" max="14613" width="9" style="52"/>
    <col min="14614" max="14621" width="0" style="52" hidden="1" customWidth="1"/>
    <col min="14622" max="14848" width="9" style="52"/>
    <col min="14849" max="14849" width="4.375" style="52" customWidth="1"/>
    <col min="14850" max="14850" width="4.5" style="52" bestFit="1" customWidth="1"/>
    <col min="14851" max="14851" width="27.25" style="52" customWidth="1"/>
    <col min="14852" max="14852" width="17.875" style="52" customWidth="1"/>
    <col min="14853" max="14853" width="19.5" style="52" bestFit="1" customWidth="1"/>
    <col min="14854" max="14865" width="14.5" style="52" customWidth="1"/>
    <col min="14866" max="14868" width="14.25" style="52" bestFit="1" customWidth="1"/>
    <col min="14869" max="14869" width="9" style="52"/>
    <col min="14870" max="14877" width="0" style="52" hidden="1" customWidth="1"/>
    <col min="14878" max="15104" width="9" style="52"/>
    <col min="15105" max="15105" width="4.375" style="52" customWidth="1"/>
    <col min="15106" max="15106" width="4.5" style="52" bestFit="1" customWidth="1"/>
    <col min="15107" max="15107" width="27.25" style="52" customWidth="1"/>
    <col min="15108" max="15108" width="17.875" style="52" customWidth="1"/>
    <col min="15109" max="15109" width="19.5" style="52" bestFit="1" customWidth="1"/>
    <col min="15110" max="15121" width="14.5" style="52" customWidth="1"/>
    <col min="15122" max="15124" width="14.25" style="52" bestFit="1" customWidth="1"/>
    <col min="15125" max="15125" width="9" style="52"/>
    <col min="15126" max="15133" width="0" style="52" hidden="1" customWidth="1"/>
    <col min="15134" max="15360" width="9" style="52"/>
    <col min="15361" max="15361" width="4.375" style="52" customWidth="1"/>
    <col min="15362" max="15362" width="4.5" style="52" bestFit="1" customWidth="1"/>
    <col min="15363" max="15363" width="27.25" style="52" customWidth="1"/>
    <col min="15364" max="15364" width="17.875" style="52" customWidth="1"/>
    <col min="15365" max="15365" width="19.5" style="52" bestFit="1" customWidth="1"/>
    <col min="15366" max="15377" width="14.5" style="52" customWidth="1"/>
    <col min="15378" max="15380" width="14.25" style="52" bestFit="1" customWidth="1"/>
    <col min="15381" max="15381" width="9" style="52"/>
    <col min="15382" max="15389" width="0" style="52" hidden="1" customWidth="1"/>
    <col min="15390" max="15616" width="9" style="52"/>
    <col min="15617" max="15617" width="4.375" style="52" customWidth="1"/>
    <col min="15618" max="15618" width="4.5" style="52" bestFit="1" customWidth="1"/>
    <col min="15619" max="15619" width="27.25" style="52" customWidth="1"/>
    <col min="15620" max="15620" width="17.875" style="52" customWidth="1"/>
    <col min="15621" max="15621" width="19.5" style="52" bestFit="1" customWidth="1"/>
    <col min="15622" max="15633" width="14.5" style="52" customWidth="1"/>
    <col min="15634" max="15636" width="14.25" style="52" bestFit="1" customWidth="1"/>
    <col min="15637" max="15637" width="9" style="52"/>
    <col min="15638" max="15645" width="0" style="52" hidden="1" customWidth="1"/>
    <col min="15646" max="15872" width="9" style="52"/>
    <col min="15873" max="15873" width="4.375" style="52" customWidth="1"/>
    <col min="15874" max="15874" width="4.5" style="52" bestFit="1" customWidth="1"/>
    <col min="15875" max="15875" width="27.25" style="52" customWidth="1"/>
    <col min="15876" max="15876" width="17.875" style="52" customWidth="1"/>
    <col min="15877" max="15877" width="19.5" style="52" bestFit="1" customWidth="1"/>
    <col min="15878" max="15889" width="14.5" style="52" customWidth="1"/>
    <col min="15890" max="15892" width="14.25" style="52" bestFit="1" customWidth="1"/>
    <col min="15893" max="15893" width="9" style="52"/>
    <col min="15894" max="15901" width="0" style="52" hidden="1" customWidth="1"/>
    <col min="15902" max="16128" width="9" style="52"/>
    <col min="16129" max="16129" width="4.375" style="52" customWidth="1"/>
    <col min="16130" max="16130" width="4.5" style="52" bestFit="1" customWidth="1"/>
    <col min="16131" max="16131" width="27.25" style="52" customWidth="1"/>
    <col min="16132" max="16132" width="17.875" style="52" customWidth="1"/>
    <col min="16133" max="16133" width="19.5" style="52" bestFit="1" customWidth="1"/>
    <col min="16134" max="16145" width="14.5" style="52" customWidth="1"/>
    <col min="16146" max="16148" width="14.25" style="52" bestFit="1" customWidth="1"/>
    <col min="16149" max="16149" width="9" style="52"/>
    <col min="16150" max="16157" width="0" style="52" hidden="1" customWidth="1"/>
    <col min="16158" max="16384" width="9" style="52"/>
  </cols>
  <sheetData>
    <row r="1" spans="1:29" ht="28.5" customHeight="1" thickBot="1" x14ac:dyDescent="0.35">
      <c r="B1" s="47" t="s">
        <v>257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9" x14ac:dyDescent="0.15">
      <c r="B2" s="53" t="s">
        <v>0</v>
      </c>
      <c r="C2" s="54"/>
      <c r="D2" s="54" t="s">
        <v>1</v>
      </c>
      <c r="E2" s="55" t="s">
        <v>2</v>
      </c>
      <c r="F2" s="48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  <c r="P2" s="45" t="s">
        <v>13</v>
      </c>
      <c r="Q2" s="43" t="s">
        <v>14</v>
      </c>
      <c r="R2" s="43" t="s">
        <v>15</v>
      </c>
      <c r="S2" s="43" t="s">
        <v>16</v>
      </c>
      <c r="T2" s="50" t="s">
        <v>17</v>
      </c>
    </row>
    <row r="3" spans="1:29" x14ac:dyDescent="0.15">
      <c r="B3" s="56"/>
      <c r="C3" s="57"/>
      <c r="D3" s="57"/>
      <c r="E3" s="58"/>
      <c r="F3" s="49"/>
      <c r="G3" s="46"/>
      <c r="H3" s="46"/>
      <c r="I3" s="46"/>
      <c r="J3" s="46"/>
      <c r="K3" s="46"/>
      <c r="L3" s="46"/>
      <c r="M3" s="46"/>
      <c r="N3" s="46"/>
      <c r="O3" s="46"/>
      <c r="P3" s="46"/>
      <c r="Q3" s="44"/>
      <c r="R3" s="44"/>
      <c r="S3" s="44"/>
      <c r="T3" s="51"/>
    </row>
    <row r="4" spans="1:29" x14ac:dyDescent="0.15">
      <c r="B4" s="59" t="s">
        <v>18</v>
      </c>
      <c r="C4" s="60"/>
      <c r="D4" s="61" t="s">
        <v>161</v>
      </c>
      <c r="E4" s="62" t="s">
        <v>161</v>
      </c>
      <c r="F4" s="63"/>
      <c r="G4" s="64"/>
      <c r="H4" s="64">
        <v>44727</v>
      </c>
      <c r="I4" s="64"/>
      <c r="J4" s="64"/>
      <c r="K4" s="64"/>
      <c r="L4" s="64"/>
      <c r="M4" s="64"/>
      <c r="N4" s="64"/>
      <c r="O4" s="64"/>
      <c r="P4" s="64"/>
      <c r="Q4" s="65"/>
      <c r="R4" s="168"/>
      <c r="S4" s="168"/>
      <c r="T4" s="67"/>
    </row>
    <row r="5" spans="1:29" x14ac:dyDescent="0.15">
      <c r="B5" s="59" t="s">
        <v>20</v>
      </c>
      <c r="C5" s="60"/>
      <c r="D5" s="61" t="s">
        <v>161</v>
      </c>
      <c r="E5" s="62" t="s">
        <v>161</v>
      </c>
      <c r="F5" s="68"/>
      <c r="G5" s="208"/>
      <c r="H5" s="69">
        <v>17.5</v>
      </c>
      <c r="I5" s="69"/>
      <c r="J5" s="69"/>
      <c r="K5" s="208"/>
      <c r="L5" s="208"/>
      <c r="M5" s="208"/>
      <c r="N5" s="69"/>
      <c r="O5" s="69"/>
      <c r="P5" s="69"/>
      <c r="Q5" s="70"/>
      <c r="R5" s="71">
        <f>MIN(F5:Q5)</f>
        <v>17.5</v>
      </c>
      <c r="S5" s="72">
        <f>MAX(F5:Q5)</f>
        <v>17.5</v>
      </c>
      <c r="T5" s="72">
        <f>AVERAGE(F5:Q5)</f>
        <v>17.5</v>
      </c>
    </row>
    <row r="6" spans="1:29" ht="14.25" thickBot="1" x14ac:dyDescent="0.2">
      <c r="B6" s="73" t="s">
        <v>21</v>
      </c>
      <c r="C6" s="74"/>
      <c r="D6" s="75" t="s">
        <v>160</v>
      </c>
      <c r="E6" s="76" t="s">
        <v>160</v>
      </c>
      <c r="F6" s="209"/>
      <c r="G6" s="78"/>
      <c r="H6" s="78">
        <v>20</v>
      </c>
      <c r="I6" s="210"/>
      <c r="J6" s="210"/>
      <c r="K6" s="210"/>
      <c r="L6" s="210"/>
      <c r="M6" s="210"/>
      <c r="N6" s="210"/>
      <c r="O6" s="78"/>
      <c r="P6" s="210"/>
      <c r="Q6" s="211"/>
      <c r="R6" s="80">
        <f>MIN(F6:Q6)</f>
        <v>20</v>
      </c>
      <c r="S6" s="81">
        <f>MAX(F6:Q6)</f>
        <v>20</v>
      </c>
      <c r="T6" s="81">
        <f>AVERAGE(F6:Q6)</f>
        <v>20</v>
      </c>
    </row>
    <row r="7" spans="1:29" ht="14.25" thickTop="1" x14ac:dyDescent="0.15">
      <c r="A7" s="82"/>
      <c r="B7" s="83">
        <v>1</v>
      </c>
      <c r="C7" s="84" t="s">
        <v>22</v>
      </c>
      <c r="D7" s="1" t="s">
        <v>23</v>
      </c>
      <c r="E7" s="85" t="s">
        <v>24</v>
      </c>
      <c r="F7" s="86"/>
      <c r="G7" s="87"/>
      <c r="H7" s="87">
        <v>0</v>
      </c>
      <c r="I7" s="87"/>
      <c r="J7" s="87"/>
      <c r="K7" s="87"/>
      <c r="L7" s="88"/>
      <c r="M7" s="87"/>
      <c r="N7" s="87"/>
      <c r="O7" s="87"/>
      <c r="P7" s="87"/>
      <c r="Q7" s="89"/>
      <c r="R7" s="90">
        <f>IF(U7=1,"",IF(W7&gt;0,V7,IF(Y7&gt;0,Z7,"")))</f>
        <v>0</v>
      </c>
      <c r="S7" s="91">
        <f t="shared" ref="S7:S58" si="0">IF(U7=1,"",IF(X7=12,"",IF(W7+X7=12,V7,AA7)))</f>
        <v>0</v>
      </c>
      <c r="T7" s="92">
        <f t="shared" ref="T7:T58" si="1">IF(R66&gt;AC7,R66,V7)</f>
        <v>0</v>
      </c>
      <c r="V7" s="52">
        <v>0</v>
      </c>
      <c r="W7" s="52">
        <f t="shared" ref="W7:W58" si="2">COUNTIF(F7:Q7,V7)</f>
        <v>1</v>
      </c>
      <c r="X7" s="52">
        <f t="shared" ref="X7:X58" si="3">COUNTIF(F7:Q7,"")</f>
        <v>11</v>
      </c>
      <c r="Y7" s="52">
        <f t="shared" ref="Y7:Y58" si="4">12-(W7+X7)</f>
        <v>0</v>
      </c>
      <c r="Z7" s="52">
        <f t="shared" ref="Z7:Z58" si="5">MIN(F7:Q7)</f>
        <v>0</v>
      </c>
      <c r="AA7" s="52">
        <f t="shared" ref="AA7:AA58" si="6">MAX(F7:Q7)</f>
        <v>0</v>
      </c>
      <c r="AC7" s="52">
        <v>0</v>
      </c>
    </row>
    <row r="8" spans="1:29" x14ac:dyDescent="0.15">
      <c r="A8" s="82"/>
      <c r="B8" s="93">
        <v>2</v>
      </c>
      <c r="C8" s="94" t="s">
        <v>25</v>
      </c>
      <c r="D8" s="2" t="s">
        <v>26</v>
      </c>
      <c r="E8" s="95" t="s">
        <v>27</v>
      </c>
      <c r="F8" s="96"/>
      <c r="G8" s="97"/>
      <c r="H8" s="97" t="s">
        <v>244</v>
      </c>
      <c r="I8" s="97"/>
      <c r="J8" s="97"/>
      <c r="K8" s="97"/>
      <c r="L8" s="97"/>
      <c r="M8" s="97"/>
      <c r="N8" s="97"/>
      <c r="O8" s="97"/>
      <c r="P8" s="97"/>
      <c r="Q8" s="98"/>
      <c r="R8" s="99" t="str">
        <f t="shared" ref="R8:R58" si="7">IF(U8=1,"",IF(W8&gt;0,V8,IF(Y8&gt;0,Z8,"")))</f>
        <v>不検出</v>
      </c>
      <c r="S8" s="100" t="str">
        <f t="shared" si="0"/>
        <v>不検出</v>
      </c>
      <c r="T8" s="101"/>
      <c r="V8" s="52" t="s">
        <v>28</v>
      </c>
      <c r="W8" s="52">
        <f t="shared" si="2"/>
        <v>1</v>
      </c>
      <c r="X8" s="52">
        <f t="shared" si="3"/>
        <v>11</v>
      </c>
      <c r="Y8" s="52">
        <f t="shared" si="4"/>
        <v>0</v>
      </c>
      <c r="Z8" s="52">
        <f t="shared" si="5"/>
        <v>0</v>
      </c>
      <c r="AA8" s="52">
        <f t="shared" si="6"/>
        <v>0</v>
      </c>
      <c r="AC8" s="52" t="s">
        <v>28</v>
      </c>
    </row>
    <row r="9" spans="1:29" x14ac:dyDescent="0.15">
      <c r="A9" s="82"/>
      <c r="B9" s="93">
        <v>3</v>
      </c>
      <c r="C9" s="102" t="s">
        <v>29</v>
      </c>
      <c r="D9" s="3" t="s">
        <v>30</v>
      </c>
      <c r="E9" s="103" t="s">
        <v>31</v>
      </c>
      <c r="F9" s="104"/>
      <c r="G9" s="105"/>
      <c r="H9" s="105" t="s">
        <v>32</v>
      </c>
      <c r="I9" s="105"/>
      <c r="J9" s="105"/>
      <c r="K9" s="105"/>
      <c r="L9" s="105"/>
      <c r="M9" s="105"/>
      <c r="N9" s="105"/>
      <c r="O9" s="105"/>
      <c r="P9" s="105"/>
      <c r="Q9" s="106"/>
      <c r="R9" s="107" t="str">
        <f t="shared" si="7"/>
        <v>0.0003未満</v>
      </c>
      <c r="S9" s="108" t="str">
        <f t="shared" si="0"/>
        <v>0.0003未満</v>
      </c>
      <c r="T9" s="109" t="str">
        <f t="shared" si="1"/>
        <v>0.0003未満</v>
      </c>
      <c r="V9" s="52" t="s">
        <v>32</v>
      </c>
      <c r="W9" s="52">
        <f t="shared" si="2"/>
        <v>1</v>
      </c>
      <c r="X9" s="52">
        <f t="shared" si="3"/>
        <v>11</v>
      </c>
      <c r="Y9" s="52">
        <f t="shared" si="4"/>
        <v>0</v>
      </c>
      <c r="Z9" s="52">
        <f t="shared" si="5"/>
        <v>0</v>
      </c>
      <c r="AA9" s="52">
        <f t="shared" si="6"/>
        <v>0</v>
      </c>
      <c r="AC9" s="52">
        <v>2.9999999999999997E-4</v>
      </c>
    </row>
    <row r="10" spans="1:29" x14ac:dyDescent="0.15">
      <c r="A10" s="82"/>
      <c r="B10" s="93">
        <v>4</v>
      </c>
      <c r="C10" s="94" t="s">
        <v>33</v>
      </c>
      <c r="D10" s="2" t="s">
        <v>34</v>
      </c>
      <c r="E10" s="95" t="s">
        <v>35</v>
      </c>
      <c r="F10" s="110"/>
      <c r="G10" s="111"/>
      <c r="H10" s="111" t="s">
        <v>36</v>
      </c>
      <c r="I10" s="111"/>
      <c r="J10" s="111"/>
      <c r="K10" s="111"/>
      <c r="L10" s="111"/>
      <c r="M10" s="111"/>
      <c r="N10" s="111"/>
      <c r="O10" s="111"/>
      <c r="P10" s="111"/>
      <c r="Q10" s="112"/>
      <c r="R10" s="113" t="str">
        <f t="shared" si="7"/>
        <v>0.00005未満</v>
      </c>
      <c r="S10" s="114" t="str">
        <f t="shared" si="0"/>
        <v>0.00005未満</v>
      </c>
      <c r="T10" s="115" t="str">
        <f t="shared" si="1"/>
        <v>0.00005未満</v>
      </c>
      <c r="V10" s="52" t="s">
        <v>36</v>
      </c>
      <c r="W10" s="52">
        <f t="shared" si="2"/>
        <v>1</v>
      </c>
      <c r="X10" s="52">
        <f t="shared" si="3"/>
        <v>11</v>
      </c>
      <c r="Y10" s="52">
        <f t="shared" si="4"/>
        <v>0</v>
      </c>
      <c r="Z10" s="52">
        <f t="shared" si="5"/>
        <v>0</v>
      </c>
      <c r="AA10" s="52">
        <f t="shared" si="6"/>
        <v>0</v>
      </c>
      <c r="AC10" s="52">
        <v>5.0000000000000002E-5</v>
      </c>
    </row>
    <row r="11" spans="1:29" x14ac:dyDescent="0.15">
      <c r="A11" s="82"/>
      <c r="B11" s="93">
        <v>5</v>
      </c>
      <c r="C11" s="102" t="s">
        <v>37</v>
      </c>
      <c r="D11" s="3" t="s">
        <v>38</v>
      </c>
      <c r="E11" s="103" t="s">
        <v>39</v>
      </c>
      <c r="F11" s="116"/>
      <c r="G11" s="117"/>
      <c r="H11" s="117" t="s">
        <v>40</v>
      </c>
      <c r="I11" s="117"/>
      <c r="J11" s="117"/>
      <c r="K11" s="117"/>
      <c r="L11" s="117"/>
      <c r="M11" s="117"/>
      <c r="N11" s="117"/>
      <c r="O11" s="117"/>
      <c r="P11" s="117"/>
      <c r="Q11" s="118"/>
      <c r="R11" s="119" t="str">
        <f t="shared" si="7"/>
        <v>0.001未満</v>
      </c>
      <c r="S11" s="120" t="str">
        <f t="shared" si="0"/>
        <v>0.001未満</v>
      </c>
      <c r="T11" s="121" t="str">
        <f t="shared" si="1"/>
        <v>0.001未満</v>
      </c>
      <c r="V11" s="52" t="s">
        <v>40</v>
      </c>
      <c r="W11" s="52">
        <f t="shared" si="2"/>
        <v>1</v>
      </c>
      <c r="X11" s="52">
        <f t="shared" si="3"/>
        <v>11</v>
      </c>
      <c r="Y11" s="52">
        <f t="shared" si="4"/>
        <v>0</v>
      </c>
      <c r="Z11" s="52">
        <f t="shared" si="5"/>
        <v>0</v>
      </c>
      <c r="AA11" s="52">
        <f t="shared" si="6"/>
        <v>0</v>
      </c>
      <c r="AC11" s="52">
        <v>1E-3</v>
      </c>
    </row>
    <row r="12" spans="1:29" x14ac:dyDescent="0.15">
      <c r="A12" s="82"/>
      <c r="B12" s="93">
        <v>6</v>
      </c>
      <c r="C12" s="94" t="s">
        <v>41</v>
      </c>
      <c r="D12" s="2" t="s">
        <v>38</v>
      </c>
      <c r="E12" s="95" t="s">
        <v>39</v>
      </c>
      <c r="F12" s="116"/>
      <c r="G12" s="117"/>
      <c r="H12" s="117" t="s">
        <v>40</v>
      </c>
      <c r="I12" s="117"/>
      <c r="J12" s="117"/>
      <c r="K12" s="117"/>
      <c r="L12" s="117"/>
      <c r="M12" s="117"/>
      <c r="N12" s="117"/>
      <c r="O12" s="117"/>
      <c r="P12" s="117"/>
      <c r="Q12" s="118"/>
      <c r="R12" s="119" t="str">
        <f t="shared" si="7"/>
        <v>0.001未満</v>
      </c>
      <c r="S12" s="120" t="str">
        <f t="shared" si="0"/>
        <v>0.001未満</v>
      </c>
      <c r="T12" s="121" t="str">
        <f t="shared" si="1"/>
        <v>0.001未満</v>
      </c>
      <c r="V12" s="52" t="s">
        <v>40</v>
      </c>
      <c r="W12" s="52">
        <f t="shared" si="2"/>
        <v>1</v>
      </c>
      <c r="X12" s="52">
        <f t="shared" si="3"/>
        <v>11</v>
      </c>
      <c r="Y12" s="52">
        <f t="shared" si="4"/>
        <v>0</v>
      </c>
      <c r="Z12" s="52">
        <f t="shared" si="5"/>
        <v>0</v>
      </c>
      <c r="AA12" s="52">
        <f t="shared" si="6"/>
        <v>0</v>
      </c>
      <c r="AC12" s="52">
        <v>1E-3</v>
      </c>
    </row>
    <row r="13" spans="1:29" x14ac:dyDescent="0.15">
      <c r="A13" s="82"/>
      <c r="B13" s="93">
        <v>7</v>
      </c>
      <c r="C13" s="102" t="s">
        <v>42</v>
      </c>
      <c r="D13" s="3" t="s">
        <v>38</v>
      </c>
      <c r="E13" s="103" t="s">
        <v>39</v>
      </c>
      <c r="F13" s="116"/>
      <c r="G13" s="117"/>
      <c r="H13" s="117" t="s">
        <v>40</v>
      </c>
      <c r="I13" s="117"/>
      <c r="J13" s="117"/>
      <c r="K13" s="117"/>
      <c r="L13" s="117"/>
      <c r="M13" s="117"/>
      <c r="N13" s="117"/>
      <c r="O13" s="117"/>
      <c r="P13" s="117"/>
      <c r="Q13" s="118"/>
      <c r="R13" s="119" t="str">
        <f t="shared" si="7"/>
        <v>0.001未満</v>
      </c>
      <c r="S13" s="120" t="str">
        <f t="shared" si="0"/>
        <v>0.001未満</v>
      </c>
      <c r="T13" s="121" t="str">
        <f t="shared" si="1"/>
        <v>0.001未満</v>
      </c>
      <c r="V13" s="52" t="s">
        <v>40</v>
      </c>
      <c r="W13" s="52">
        <f t="shared" si="2"/>
        <v>1</v>
      </c>
      <c r="X13" s="52">
        <f t="shared" si="3"/>
        <v>11</v>
      </c>
      <c r="Y13" s="52">
        <f t="shared" si="4"/>
        <v>0</v>
      </c>
      <c r="Z13" s="52">
        <f t="shared" si="5"/>
        <v>0</v>
      </c>
      <c r="AA13" s="52">
        <f t="shared" si="6"/>
        <v>0</v>
      </c>
      <c r="AC13" s="52">
        <v>1E-3</v>
      </c>
    </row>
    <row r="14" spans="1:29" x14ac:dyDescent="0.15">
      <c r="A14" s="82"/>
      <c r="B14" s="93">
        <v>8</v>
      </c>
      <c r="C14" s="94" t="s">
        <v>43</v>
      </c>
      <c r="D14" s="2" t="s">
        <v>44</v>
      </c>
      <c r="E14" s="95" t="s">
        <v>45</v>
      </c>
      <c r="F14" s="116"/>
      <c r="G14" s="117"/>
      <c r="H14" s="117" t="s">
        <v>46</v>
      </c>
      <c r="I14" s="117"/>
      <c r="J14" s="117"/>
      <c r="K14" s="117"/>
      <c r="L14" s="117"/>
      <c r="M14" s="117"/>
      <c r="N14" s="117"/>
      <c r="O14" s="117"/>
      <c r="P14" s="117"/>
      <c r="Q14" s="118"/>
      <c r="R14" s="119" t="str">
        <f t="shared" si="7"/>
        <v>0.002未満</v>
      </c>
      <c r="S14" s="120" t="str">
        <f t="shared" si="0"/>
        <v>0.002未満</v>
      </c>
      <c r="T14" s="121" t="str">
        <f t="shared" si="1"/>
        <v>0.002未満</v>
      </c>
      <c r="V14" s="122" t="s">
        <v>162</v>
      </c>
      <c r="W14" s="52">
        <f t="shared" si="2"/>
        <v>1</v>
      </c>
      <c r="X14" s="52">
        <f t="shared" si="3"/>
        <v>11</v>
      </c>
      <c r="Y14" s="52">
        <f t="shared" si="4"/>
        <v>0</v>
      </c>
      <c r="Z14" s="52">
        <f t="shared" si="5"/>
        <v>0</v>
      </c>
      <c r="AA14" s="52">
        <f t="shared" si="6"/>
        <v>0</v>
      </c>
      <c r="AC14" s="122">
        <v>2E-3</v>
      </c>
    </row>
    <row r="15" spans="1:29" x14ac:dyDescent="0.15">
      <c r="A15" s="82"/>
      <c r="B15" s="93">
        <v>9</v>
      </c>
      <c r="C15" s="102" t="s">
        <v>48</v>
      </c>
      <c r="D15" s="3" t="s">
        <v>49</v>
      </c>
      <c r="E15" s="103" t="s">
        <v>50</v>
      </c>
      <c r="F15" s="116"/>
      <c r="G15" s="117"/>
      <c r="H15" s="117" t="s">
        <v>247</v>
      </c>
      <c r="I15" s="117"/>
      <c r="J15" s="117"/>
      <c r="K15" s="117"/>
      <c r="L15" s="117"/>
      <c r="M15" s="117"/>
      <c r="N15" s="117"/>
      <c r="O15" s="117"/>
      <c r="P15" s="117"/>
      <c r="Q15" s="118"/>
      <c r="R15" s="119" t="str">
        <f t="shared" si="7"/>
        <v>0.004未満</v>
      </c>
      <c r="S15" s="120" t="str">
        <f t="shared" si="0"/>
        <v>0.004未満</v>
      </c>
      <c r="T15" s="121" t="str">
        <f t="shared" si="1"/>
        <v>0.004未満</v>
      </c>
      <c r="V15" s="52" t="s">
        <v>163</v>
      </c>
      <c r="W15" s="52">
        <f t="shared" si="2"/>
        <v>1</v>
      </c>
      <c r="X15" s="52">
        <f t="shared" si="3"/>
        <v>11</v>
      </c>
      <c r="Y15" s="52">
        <f t="shared" si="4"/>
        <v>0</v>
      </c>
      <c r="Z15" s="52">
        <f t="shared" si="5"/>
        <v>0</v>
      </c>
      <c r="AA15" s="52">
        <f t="shared" si="6"/>
        <v>0</v>
      </c>
      <c r="AC15" s="52">
        <v>4.0000000000000001E-3</v>
      </c>
    </row>
    <row r="16" spans="1:29" x14ac:dyDescent="0.15">
      <c r="A16" s="82"/>
      <c r="B16" s="93">
        <v>10</v>
      </c>
      <c r="C16" s="102" t="s">
        <v>52</v>
      </c>
      <c r="D16" s="3" t="s">
        <v>38</v>
      </c>
      <c r="E16" s="103" t="s">
        <v>39</v>
      </c>
      <c r="F16" s="116"/>
      <c r="G16" s="117"/>
      <c r="H16" s="117" t="s">
        <v>40</v>
      </c>
      <c r="I16" s="117"/>
      <c r="J16" s="117"/>
      <c r="K16" s="117"/>
      <c r="L16" s="117"/>
      <c r="M16" s="117"/>
      <c r="N16" s="117"/>
      <c r="O16" s="117"/>
      <c r="P16" s="117"/>
      <c r="Q16" s="118"/>
      <c r="R16" s="119" t="str">
        <f t="shared" si="7"/>
        <v>0.001未満</v>
      </c>
      <c r="S16" s="120" t="str">
        <f t="shared" si="0"/>
        <v>0.001未満</v>
      </c>
      <c r="T16" s="121" t="str">
        <f t="shared" si="1"/>
        <v>0.001未満</v>
      </c>
      <c r="V16" s="52" t="s">
        <v>40</v>
      </c>
      <c r="W16" s="52">
        <f t="shared" si="2"/>
        <v>1</v>
      </c>
      <c r="X16" s="52">
        <f t="shared" si="3"/>
        <v>11</v>
      </c>
      <c r="Y16" s="52">
        <f t="shared" si="4"/>
        <v>0</v>
      </c>
      <c r="Z16" s="52">
        <f t="shared" si="5"/>
        <v>0</v>
      </c>
      <c r="AA16" s="52">
        <f t="shared" si="6"/>
        <v>0</v>
      </c>
      <c r="AC16" s="52">
        <v>1E-3</v>
      </c>
    </row>
    <row r="17" spans="1:29" x14ac:dyDescent="0.15">
      <c r="A17" s="82"/>
      <c r="B17" s="93">
        <v>11</v>
      </c>
      <c r="C17" s="94" t="s">
        <v>53</v>
      </c>
      <c r="D17" s="2" t="s">
        <v>54</v>
      </c>
      <c r="E17" s="95" t="s">
        <v>55</v>
      </c>
      <c r="F17" s="123"/>
      <c r="G17" s="124"/>
      <c r="H17" s="124">
        <v>1.28</v>
      </c>
      <c r="I17" s="124"/>
      <c r="J17" s="124"/>
      <c r="K17" s="124"/>
      <c r="L17" s="124"/>
      <c r="M17" s="124"/>
      <c r="N17" s="124"/>
      <c r="O17" s="124"/>
      <c r="P17" s="124"/>
      <c r="Q17" s="125"/>
      <c r="R17" s="126">
        <f t="shared" si="7"/>
        <v>1.28</v>
      </c>
      <c r="S17" s="127">
        <f t="shared" si="0"/>
        <v>1.28</v>
      </c>
      <c r="T17" s="128">
        <f t="shared" si="1"/>
        <v>1.28</v>
      </c>
      <c r="V17" s="52" t="s">
        <v>56</v>
      </c>
      <c r="W17" s="52">
        <f t="shared" si="2"/>
        <v>0</v>
      </c>
      <c r="X17" s="52">
        <f t="shared" si="3"/>
        <v>11</v>
      </c>
      <c r="Y17" s="52">
        <f t="shared" si="4"/>
        <v>1</v>
      </c>
      <c r="Z17" s="52">
        <f t="shared" si="5"/>
        <v>1.28</v>
      </c>
      <c r="AA17" s="52">
        <f t="shared" si="6"/>
        <v>1.28</v>
      </c>
      <c r="AC17" s="52">
        <v>0.02</v>
      </c>
    </row>
    <row r="18" spans="1:29" x14ac:dyDescent="0.15">
      <c r="A18" s="82"/>
      <c r="B18" s="93">
        <v>12</v>
      </c>
      <c r="C18" s="102" t="s">
        <v>57</v>
      </c>
      <c r="D18" s="3" t="s">
        <v>58</v>
      </c>
      <c r="E18" s="103" t="s">
        <v>59</v>
      </c>
      <c r="F18" s="123"/>
      <c r="G18" s="124"/>
      <c r="H18" s="124">
        <v>0.08</v>
      </c>
      <c r="I18" s="124"/>
      <c r="J18" s="124"/>
      <c r="K18" s="124"/>
      <c r="L18" s="124"/>
      <c r="M18" s="124"/>
      <c r="N18" s="124"/>
      <c r="O18" s="124"/>
      <c r="P18" s="124"/>
      <c r="Q18" s="125"/>
      <c r="R18" s="126">
        <f t="shared" si="7"/>
        <v>0.08</v>
      </c>
      <c r="S18" s="127">
        <f t="shared" si="0"/>
        <v>0.08</v>
      </c>
      <c r="T18" s="128">
        <f t="shared" si="1"/>
        <v>0.08</v>
      </c>
      <c r="V18" s="52" t="s">
        <v>60</v>
      </c>
      <c r="W18" s="52">
        <f t="shared" si="2"/>
        <v>0</v>
      </c>
      <c r="X18" s="52">
        <f t="shared" si="3"/>
        <v>11</v>
      </c>
      <c r="Y18" s="52">
        <f t="shared" si="4"/>
        <v>1</v>
      </c>
      <c r="Z18" s="52">
        <f t="shared" si="5"/>
        <v>0.08</v>
      </c>
      <c r="AA18" s="52">
        <f t="shared" si="6"/>
        <v>0.08</v>
      </c>
      <c r="AC18" s="52">
        <v>0.05</v>
      </c>
    </row>
    <row r="19" spans="1:29" x14ac:dyDescent="0.15">
      <c r="A19" s="82"/>
      <c r="B19" s="93">
        <v>13</v>
      </c>
      <c r="C19" s="94" t="s">
        <v>61</v>
      </c>
      <c r="D19" s="2" t="s">
        <v>62</v>
      </c>
      <c r="E19" s="95" t="s">
        <v>63</v>
      </c>
      <c r="F19" s="129"/>
      <c r="G19" s="130"/>
      <c r="H19" s="130" t="s">
        <v>64</v>
      </c>
      <c r="I19" s="130"/>
      <c r="J19" s="130"/>
      <c r="K19" s="130"/>
      <c r="L19" s="130"/>
      <c r="M19" s="130"/>
      <c r="N19" s="130"/>
      <c r="O19" s="130"/>
      <c r="P19" s="130"/>
      <c r="Q19" s="131"/>
      <c r="R19" s="132" t="str">
        <f t="shared" si="7"/>
        <v>0.1未満</v>
      </c>
      <c r="S19" s="133" t="str">
        <f>IF(U19=1,"",IF(X19=12,"",IF(W19+X19=12,V19,AA19)))</f>
        <v>0.1未満</v>
      </c>
      <c r="T19" s="134" t="str">
        <f t="shared" si="1"/>
        <v>0.1未満</v>
      </c>
      <c r="V19" s="52" t="s">
        <v>64</v>
      </c>
      <c r="W19" s="52">
        <f t="shared" si="2"/>
        <v>1</v>
      </c>
      <c r="X19" s="52">
        <f t="shared" si="3"/>
        <v>11</v>
      </c>
      <c r="Y19" s="52">
        <f t="shared" si="4"/>
        <v>0</v>
      </c>
      <c r="Z19" s="52">
        <f t="shared" si="5"/>
        <v>0</v>
      </c>
      <c r="AA19" s="52">
        <f t="shared" si="6"/>
        <v>0</v>
      </c>
      <c r="AC19" s="52">
        <v>0.1</v>
      </c>
    </row>
    <row r="20" spans="1:29" x14ac:dyDescent="0.15">
      <c r="A20" s="82"/>
      <c r="B20" s="93">
        <v>14</v>
      </c>
      <c r="C20" s="102" t="s">
        <v>65</v>
      </c>
      <c r="D20" s="3" t="s">
        <v>66</v>
      </c>
      <c r="E20" s="103" t="s">
        <v>67</v>
      </c>
      <c r="F20" s="104"/>
      <c r="G20" s="105"/>
      <c r="H20" s="105" t="s">
        <v>68</v>
      </c>
      <c r="I20" s="105"/>
      <c r="J20" s="105"/>
      <c r="K20" s="105"/>
      <c r="L20" s="105"/>
      <c r="M20" s="105"/>
      <c r="N20" s="105"/>
      <c r="O20" s="105"/>
      <c r="P20" s="105"/>
      <c r="Q20" s="106"/>
      <c r="R20" s="107" t="str">
        <f t="shared" si="7"/>
        <v>0.0002未満</v>
      </c>
      <c r="S20" s="108" t="str">
        <f t="shared" si="0"/>
        <v>0.0002未満</v>
      </c>
      <c r="T20" s="109" t="str">
        <f t="shared" si="1"/>
        <v>0.0002未満</v>
      </c>
      <c r="V20" s="52" t="s">
        <v>68</v>
      </c>
      <c r="W20" s="52">
        <f t="shared" si="2"/>
        <v>1</v>
      </c>
      <c r="X20" s="52">
        <f t="shared" si="3"/>
        <v>11</v>
      </c>
      <c r="Y20" s="52">
        <f t="shared" si="4"/>
        <v>0</v>
      </c>
      <c r="Z20" s="52">
        <f t="shared" si="5"/>
        <v>0</v>
      </c>
      <c r="AA20" s="52">
        <f t="shared" si="6"/>
        <v>0</v>
      </c>
      <c r="AC20" s="52">
        <v>2.0000000000000001E-4</v>
      </c>
    </row>
    <row r="21" spans="1:29" x14ac:dyDescent="0.15">
      <c r="A21" s="82"/>
      <c r="B21" s="93">
        <v>15</v>
      </c>
      <c r="C21" s="94" t="s">
        <v>69</v>
      </c>
      <c r="D21" s="2" t="s">
        <v>70</v>
      </c>
      <c r="E21" s="95" t="s">
        <v>71</v>
      </c>
      <c r="F21" s="116"/>
      <c r="G21" s="117"/>
      <c r="H21" s="117" t="s">
        <v>72</v>
      </c>
      <c r="I21" s="117"/>
      <c r="J21" s="117"/>
      <c r="K21" s="117"/>
      <c r="L21" s="117"/>
      <c r="M21" s="117"/>
      <c r="N21" s="117"/>
      <c r="O21" s="117"/>
      <c r="P21" s="117"/>
      <c r="Q21" s="118"/>
      <c r="R21" s="119" t="str">
        <f t="shared" si="7"/>
        <v>0.005未満</v>
      </c>
      <c r="S21" s="120" t="str">
        <f t="shared" si="0"/>
        <v>0.005未満</v>
      </c>
      <c r="T21" s="121" t="str">
        <f t="shared" si="1"/>
        <v>0.005未満</v>
      </c>
      <c r="V21" s="52" t="s">
        <v>72</v>
      </c>
      <c r="W21" s="52">
        <f t="shared" si="2"/>
        <v>1</v>
      </c>
      <c r="X21" s="52">
        <f t="shared" si="3"/>
        <v>11</v>
      </c>
      <c r="Y21" s="52">
        <f t="shared" si="4"/>
        <v>0</v>
      </c>
      <c r="Z21" s="52">
        <f t="shared" si="5"/>
        <v>0</v>
      </c>
      <c r="AA21" s="52">
        <f t="shared" si="6"/>
        <v>0</v>
      </c>
      <c r="AC21" s="52">
        <v>5.0000000000000001E-3</v>
      </c>
    </row>
    <row r="22" spans="1:29" ht="27" x14ac:dyDescent="0.15">
      <c r="A22" s="82"/>
      <c r="B22" s="93">
        <v>16</v>
      </c>
      <c r="C22" s="102" t="s">
        <v>73</v>
      </c>
      <c r="D22" s="3" t="s">
        <v>49</v>
      </c>
      <c r="E22" s="103" t="s">
        <v>74</v>
      </c>
      <c r="F22" s="116"/>
      <c r="G22" s="117"/>
      <c r="H22" s="117" t="s">
        <v>46</v>
      </c>
      <c r="I22" s="117"/>
      <c r="J22" s="117"/>
      <c r="K22" s="117"/>
      <c r="L22" s="117"/>
      <c r="M22" s="117"/>
      <c r="N22" s="117"/>
      <c r="O22" s="117"/>
      <c r="P22" s="117"/>
      <c r="Q22" s="118"/>
      <c r="R22" s="119" t="str">
        <f t="shared" si="7"/>
        <v>0.002未満</v>
      </c>
      <c r="S22" s="120" t="str">
        <f t="shared" si="0"/>
        <v>0.002未満</v>
      </c>
      <c r="T22" s="121" t="str">
        <f t="shared" si="1"/>
        <v>0.002未満</v>
      </c>
      <c r="V22" s="52" t="s">
        <v>46</v>
      </c>
      <c r="W22" s="52">
        <f t="shared" si="2"/>
        <v>1</v>
      </c>
      <c r="X22" s="52">
        <f t="shared" si="3"/>
        <v>11</v>
      </c>
      <c r="Y22" s="52">
        <f t="shared" si="4"/>
        <v>0</v>
      </c>
      <c r="Z22" s="52">
        <f t="shared" si="5"/>
        <v>0</v>
      </c>
      <c r="AA22" s="52">
        <f t="shared" si="6"/>
        <v>0</v>
      </c>
      <c r="AC22" s="52">
        <v>2E-3</v>
      </c>
    </row>
    <row r="23" spans="1:29" x14ac:dyDescent="0.15">
      <c r="A23" s="82"/>
      <c r="B23" s="93">
        <v>17</v>
      </c>
      <c r="C23" s="94" t="s">
        <v>75</v>
      </c>
      <c r="D23" s="2" t="s">
        <v>76</v>
      </c>
      <c r="E23" s="95" t="s">
        <v>39</v>
      </c>
      <c r="F23" s="116"/>
      <c r="G23" s="117"/>
      <c r="H23" s="117" t="s">
        <v>40</v>
      </c>
      <c r="I23" s="117"/>
      <c r="J23" s="117"/>
      <c r="K23" s="117"/>
      <c r="L23" s="117"/>
      <c r="M23" s="117"/>
      <c r="N23" s="117"/>
      <c r="O23" s="117"/>
      <c r="P23" s="117"/>
      <c r="Q23" s="118"/>
      <c r="R23" s="119" t="str">
        <f t="shared" si="7"/>
        <v>0.001未満</v>
      </c>
      <c r="S23" s="120" t="str">
        <f t="shared" si="0"/>
        <v>0.001未満</v>
      </c>
      <c r="T23" s="121" t="str">
        <f t="shared" si="1"/>
        <v>0.001未満</v>
      </c>
      <c r="V23" s="52" t="s">
        <v>40</v>
      </c>
      <c r="W23" s="52">
        <f t="shared" si="2"/>
        <v>1</v>
      </c>
      <c r="X23" s="52">
        <f t="shared" si="3"/>
        <v>11</v>
      </c>
      <c r="Y23" s="52">
        <f t="shared" si="4"/>
        <v>0</v>
      </c>
      <c r="Z23" s="52">
        <f t="shared" si="5"/>
        <v>0</v>
      </c>
      <c r="AA23" s="52">
        <f t="shared" si="6"/>
        <v>0</v>
      </c>
      <c r="AC23" s="52">
        <v>1E-3</v>
      </c>
    </row>
    <row r="24" spans="1:29" x14ac:dyDescent="0.15">
      <c r="A24" s="82"/>
      <c r="B24" s="93">
        <v>18</v>
      </c>
      <c r="C24" s="102" t="s">
        <v>77</v>
      </c>
      <c r="D24" s="3" t="s">
        <v>38</v>
      </c>
      <c r="E24" s="103" t="s">
        <v>39</v>
      </c>
      <c r="F24" s="116"/>
      <c r="G24" s="117"/>
      <c r="H24" s="117" t="s">
        <v>40</v>
      </c>
      <c r="I24" s="117"/>
      <c r="J24" s="117"/>
      <c r="K24" s="117"/>
      <c r="L24" s="117"/>
      <c r="M24" s="117"/>
      <c r="N24" s="117"/>
      <c r="O24" s="117"/>
      <c r="P24" s="117"/>
      <c r="Q24" s="118"/>
      <c r="R24" s="119" t="str">
        <f t="shared" si="7"/>
        <v>0.001未満</v>
      </c>
      <c r="S24" s="120" t="str">
        <f t="shared" si="0"/>
        <v>0.001未満</v>
      </c>
      <c r="T24" s="121" t="str">
        <f t="shared" si="1"/>
        <v>0.001未満</v>
      </c>
      <c r="V24" s="52" t="s">
        <v>40</v>
      </c>
      <c r="W24" s="52">
        <f t="shared" si="2"/>
        <v>1</v>
      </c>
      <c r="X24" s="52">
        <f t="shared" si="3"/>
        <v>11</v>
      </c>
      <c r="Y24" s="52">
        <f t="shared" si="4"/>
        <v>0</v>
      </c>
      <c r="Z24" s="52">
        <f t="shared" si="5"/>
        <v>0</v>
      </c>
      <c r="AA24" s="52">
        <f t="shared" si="6"/>
        <v>0</v>
      </c>
      <c r="AC24" s="52">
        <v>1E-3</v>
      </c>
    </row>
    <row r="25" spans="1:29" x14ac:dyDescent="0.15">
      <c r="A25" s="82"/>
      <c r="B25" s="93">
        <v>19</v>
      </c>
      <c r="C25" s="94" t="s">
        <v>78</v>
      </c>
      <c r="D25" s="2" t="s">
        <v>38</v>
      </c>
      <c r="E25" s="95" t="s">
        <v>39</v>
      </c>
      <c r="F25" s="116"/>
      <c r="G25" s="117"/>
      <c r="H25" s="117" t="s">
        <v>40</v>
      </c>
      <c r="I25" s="117"/>
      <c r="J25" s="117"/>
      <c r="K25" s="117"/>
      <c r="L25" s="117"/>
      <c r="M25" s="117"/>
      <c r="N25" s="117"/>
      <c r="O25" s="117"/>
      <c r="P25" s="117"/>
      <c r="Q25" s="118"/>
      <c r="R25" s="119" t="str">
        <f t="shared" si="7"/>
        <v>0.001未満</v>
      </c>
      <c r="S25" s="120" t="str">
        <f t="shared" si="0"/>
        <v>0.001未満</v>
      </c>
      <c r="T25" s="121" t="str">
        <f t="shared" si="1"/>
        <v>0.001未満</v>
      </c>
      <c r="V25" s="52" t="s">
        <v>40</v>
      </c>
      <c r="W25" s="52">
        <f t="shared" si="2"/>
        <v>1</v>
      </c>
      <c r="X25" s="52">
        <f t="shared" si="3"/>
        <v>11</v>
      </c>
      <c r="Y25" s="52">
        <f t="shared" si="4"/>
        <v>0</v>
      </c>
      <c r="Z25" s="52">
        <f t="shared" si="5"/>
        <v>0</v>
      </c>
      <c r="AA25" s="52">
        <f t="shared" si="6"/>
        <v>0</v>
      </c>
      <c r="AC25" s="52">
        <v>1E-3</v>
      </c>
    </row>
    <row r="26" spans="1:29" x14ac:dyDescent="0.15">
      <c r="A26" s="82"/>
      <c r="B26" s="93">
        <v>20</v>
      </c>
      <c r="C26" s="102" t="s">
        <v>79</v>
      </c>
      <c r="D26" s="3" t="s">
        <v>38</v>
      </c>
      <c r="E26" s="103" t="s">
        <v>39</v>
      </c>
      <c r="F26" s="116"/>
      <c r="G26" s="117"/>
      <c r="H26" s="117" t="s">
        <v>40</v>
      </c>
      <c r="I26" s="117"/>
      <c r="J26" s="117"/>
      <c r="K26" s="117"/>
      <c r="L26" s="117"/>
      <c r="M26" s="117"/>
      <c r="N26" s="117"/>
      <c r="O26" s="117"/>
      <c r="P26" s="117"/>
      <c r="Q26" s="118"/>
      <c r="R26" s="119" t="str">
        <f t="shared" si="7"/>
        <v>0.001未満</v>
      </c>
      <c r="S26" s="120" t="str">
        <f t="shared" si="0"/>
        <v>0.001未満</v>
      </c>
      <c r="T26" s="121" t="str">
        <f t="shared" si="1"/>
        <v>0.001未満</v>
      </c>
      <c r="V26" s="52" t="s">
        <v>40</v>
      </c>
      <c r="W26" s="52">
        <f t="shared" si="2"/>
        <v>1</v>
      </c>
      <c r="X26" s="52">
        <f t="shared" si="3"/>
        <v>11</v>
      </c>
      <c r="Y26" s="52">
        <f t="shared" si="4"/>
        <v>0</v>
      </c>
      <c r="Z26" s="52">
        <f t="shared" si="5"/>
        <v>0</v>
      </c>
      <c r="AA26" s="52">
        <f t="shared" si="6"/>
        <v>0</v>
      </c>
      <c r="AC26" s="52">
        <v>1E-3</v>
      </c>
    </row>
    <row r="27" spans="1:29" x14ac:dyDescent="0.15">
      <c r="A27" s="82"/>
      <c r="B27" s="93">
        <v>21</v>
      </c>
      <c r="C27" s="94" t="s">
        <v>80</v>
      </c>
      <c r="D27" s="2" t="s">
        <v>81</v>
      </c>
      <c r="E27" s="95" t="s">
        <v>82</v>
      </c>
      <c r="F27" s="123"/>
      <c r="G27" s="124"/>
      <c r="H27" s="124">
        <v>7.0000000000000007E-2</v>
      </c>
      <c r="I27" s="124"/>
      <c r="J27" s="124"/>
      <c r="K27" s="124"/>
      <c r="L27" s="124"/>
      <c r="M27" s="124"/>
      <c r="N27" s="124"/>
      <c r="O27" s="124"/>
      <c r="P27" s="124"/>
      <c r="Q27" s="125"/>
      <c r="R27" s="126">
        <f t="shared" si="7"/>
        <v>7.0000000000000007E-2</v>
      </c>
      <c r="S27" s="127">
        <f t="shared" si="0"/>
        <v>7.0000000000000007E-2</v>
      </c>
      <c r="T27" s="128">
        <f t="shared" si="1"/>
        <v>7.0000000000000007E-2</v>
      </c>
      <c r="V27" s="52" t="s">
        <v>83</v>
      </c>
      <c r="W27" s="52">
        <f t="shared" si="2"/>
        <v>0</v>
      </c>
      <c r="X27" s="52">
        <f t="shared" si="3"/>
        <v>11</v>
      </c>
      <c r="Y27" s="52">
        <f t="shared" si="4"/>
        <v>1</v>
      </c>
      <c r="Z27" s="52">
        <f t="shared" si="5"/>
        <v>7.0000000000000007E-2</v>
      </c>
      <c r="AA27" s="52">
        <f t="shared" si="6"/>
        <v>7.0000000000000007E-2</v>
      </c>
      <c r="AC27" s="52">
        <v>0.06</v>
      </c>
    </row>
    <row r="28" spans="1:29" x14ac:dyDescent="0.15">
      <c r="A28" s="82"/>
      <c r="B28" s="93">
        <v>22</v>
      </c>
      <c r="C28" s="102" t="s">
        <v>84</v>
      </c>
      <c r="D28" s="3" t="s">
        <v>76</v>
      </c>
      <c r="E28" s="103" t="s">
        <v>74</v>
      </c>
      <c r="F28" s="116"/>
      <c r="G28" s="117"/>
      <c r="H28" s="117" t="s">
        <v>46</v>
      </c>
      <c r="I28" s="117"/>
      <c r="J28" s="117"/>
      <c r="K28" s="117"/>
      <c r="L28" s="117"/>
      <c r="M28" s="117"/>
      <c r="N28" s="117"/>
      <c r="O28" s="117"/>
      <c r="P28" s="117"/>
      <c r="Q28" s="118"/>
      <c r="R28" s="119" t="str">
        <f t="shared" si="7"/>
        <v>0.002未満</v>
      </c>
      <c r="S28" s="120" t="str">
        <f t="shared" si="0"/>
        <v>0.002未満</v>
      </c>
      <c r="T28" s="121" t="str">
        <f t="shared" si="1"/>
        <v>0.002未満</v>
      </c>
      <c r="V28" s="52" t="s">
        <v>46</v>
      </c>
      <c r="W28" s="52">
        <f t="shared" si="2"/>
        <v>1</v>
      </c>
      <c r="X28" s="52">
        <f t="shared" si="3"/>
        <v>11</v>
      </c>
      <c r="Y28" s="52">
        <f t="shared" si="4"/>
        <v>0</v>
      </c>
      <c r="Z28" s="52">
        <f t="shared" si="5"/>
        <v>0</v>
      </c>
      <c r="AA28" s="52">
        <f t="shared" si="6"/>
        <v>0</v>
      </c>
      <c r="AC28" s="52">
        <v>2E-3</v>
      </c>
    </row>
    <row r="29" spans="1:29" x14ac:dyDescent="0.15">
      <c r="A29" s="82"/>
      <c r="B29" s="93">
        <v>23</v>
      </c>
      <c r="C29" s="94" t="s">
        <v>85</v>
      </c>
      <c r="D29" s="2" t="s">
        <v>86</v>
      </c>
      <c r="E29" s="95" t="s">
        <v>39</v>
      </c>
      <c r="F29" s="116"/>
      <c r="G29" s="117"/>
      <c r="H29" s="117">
        <v>2E-3</v>
      </c>
      <c r="I29" s="117"/>
      <c r="J29" s="117"/>
      <c r="K29" s="117"/>
      <c r="L29" s="117"/>
      <c r="M29" s="117"/>
      <c r="N29" s="117"/>
      <c r="O29" s="117"/>
      <c r="P29" s="117"/>
      <c r="Q29" s="118"/>
      <c r="R29" s="119">
        <f t="shared" si="7"/>
        <v>2E-3</v>
      </c>
      <c r="S29" s="120">
        <f t="shared" si="0"/>
        <v>2E-3</v>
      </c>
      <c r="T29" s="121">
        <f t="shared" si="1"/>
        <v>2E-3</v>
      </c>
      <c r="V29" s="52" t="s">
        <v>40</v>
      </c>
      <c r="W29" s="52">
        <f t="shared" si="2"/>
        <v>0</v>
      </c>
      <c r="X29" s="52">
        <f t="shared" si="3"/>
        <v>11</v>
      </c>
      <c r="Y29" s="52">
        <f t="shared" si="4"/>
        <v>1</v>
      </c>
      <c r="Z29" s="52">
        <f t="shared" si="5"/>
        <v>2E-3</v>
      </c>
      <c r="AA29" s="52">
        <f t="shared" si="6"/>
        <v>2E-3</v>
      </c>
      <c r="AC29" s="52">
        <v>1E-3</v>
      </c>
    </row>
    <row r="30" spans="1:29" x14ac:dyDescent="0.15">
      <c r="A30" s="82"/>
      <c r="B30" s="93">
        <v>24</v>
      </c>
      <c r="C30" s="102" t="s">
        <v>87</v>
      </c>
      <c r="D30" s="3" t="s">
        <v>164</v>
      </c>
      <c r="E30" s="103" t="s">
        <v>165</v>
      </c>
      <c r="F30" s="116"/>
      <c r="G30" s="117"/>
      <c r="H30" s="117" t="s">
        <v>248</v>
      </c>
      <c r="I30" s="117"/>
      <c r="J30" s="117"/>
      <c r="K30" s="117"/>
      <c r="L30" s="117"/>
      <c r="M30" s="117"/>
      <c r="N30" s="117"/>
      <c r="O30" s="117"/>
      <c r="P30" s="117"/>
      <c r="Q30" s="118"/>
      <c r="R30" s="119" t="str">
        <f t="shared" si="7"/>
        <v>0.003未満</v>
      </c>
      <c r="S30" s="120" t="str">
        <f t="shared" si="0"/>
        <v>0.003未満</v>
      </c>
      <c r="T30" s="121" t="str">
        <f t="shared" si="1"/>
        <v>0.003未満</v>
      </c>
      <c r="V30" s="52" t="s">
        <v>166</v>
      </c>
      <c r="W30" s="52">
        <f t="shared" si="2"/>
        <v>1</v>
      </c>
      <c r="X30" s="52">
        <f t="shared" si="3"/>
        <v>11</v>
      </c>
      <c r="Y30" s="52">
        <f t="shared" si="4"/>
        <v>0</v>
      </c>
      <c r="Z30" s="52">
        <f t="shared" si="5"/>
        <v>0</v>
      </c>
      <c r="AA30" s="52">
        <f t="shared" si="6"/>
        <v>0</v>
      </c>
      <c r="AC30" s="52">
        <v>3.0000000000000001E-3</v>
      </c>
    </row>
    <row r="31" spans="1:29" x14ac:dyDescent="0.15">
      <c r="A31" s="82"/>
      <c r="B31" s="93">
        <v>25</v>
      </c>
      <c r="C31" s="94" t="s">
        <v>91</v>
      </c>
      <c r="D31" s="2" t="s">
        <v>92</v>
      </c>
      <c r="E31" s="95" t="s">
        <v>39</v>
      </c>
      <c r="F31" s="116"/>
      <c r="G31" s="117"/>
      <c r="H31" s="117">
        <v>1E-3</v>
      </c>
      <c r="I31" s="117"/>
      <c r="J31" s="117"/>
      <c r="K31" s="117"/>
      <c r="L31" s="117"/>
      <c r="M31" s="117"/>
      <c r="N31" s="117"/>
      <c r="O31" s="117"/>
      <c r="P31" s="117"/>
      <c r="Q31" s="118"/>
      <c r="R31" s="119">
        <f t="shared" si="7"/>
        <v>1E-3</v>
      </c>
      <c r="S31" s="120">
        <f t="shared" si="0"/>
        <v>1E-3</v>
      </c>
      <c r="T31" s="121" t="str">
        <f t="shared" si="1"/>
        <v>0.001未満</v>
      </c>
      <c r="V31" s="52" t="s">
        <v>40</v>
      </c>
      <c r="W31" s="52">
        <f t="shared" si="2"/>
        <v>0</v>
      </c>
      <c r="X31" s="52">
        <f t="shared" si="3"/>
        <v>11</v>
      </c>
      <c r="Y31" s="52">
        <f t="shared" si="4"/>
        <v>1</v>
      </c>
      <c r="Z31" s="52">
        <f t="shared" si="5"/>
        <v>1E-3</v>
      </c>
      <c r="AA31" s="52">
        <f t="shared" si="6"/>
        <v>1E-3</v>
      </c>
      <c r="AC31" s="52">
        <v>1E-3</v>
      </c>
    </row>
    <row r="32" spans="1:29" x14ac:dyDescent="0.15">
      <c r="A32" s="82"/>
      <c r="B32" s="93">
        <v>26</v>
      </c>
      <c r="C32" s="102" t="s">
        <v>93</v>
      </c>
      <c r="D32" s="3" t="s">
        <v>38</v>
      </c>
      <c r="E32" s="103" t="s">
        <v>39</v>
      </c>
      <c r="F32" s="116"/>
      <c r="G32" s="117"/>
      <c r="H32" s="117" t="s">
        <v>40</v>
      </c>
      <c r="I32" s="117"/>
      <c r="J32" s="117"/>
      <c r="K32" s="117"/>
      <c r="L32" s="117"/>
      <c r="M32" s="117"/>
      <c r="N32" s="117"/>
      <c r="O32" s="117"/>
      <c r="P32" s="117"/>
      <c r="Q32" s="118"/>
      <c r="R32" s="119" t="str">
        <f t="shared" si="7"/>
        <v>0.001未満</v>
      </c>
      <c r="S32" s="120" t="str">
        <f t="shared" si="0"/>
        <v>0.001未満</v>
      </c>
      <c r="T32" s="121" t="str">
        <f t="shared" si="1"/>
        <v>0.001未満</v>
      </c>
      <c r="V32" s="52" t="s">
        <v>40</v>
      </c>
      <c r="W32" s="52">
        <f t="shared" si="2"/>
        <v>1</v>
      </c>
      <c r="X32" s="52">
        <f t="shared" si="3"/>
        <v>11</v>
      </c>
      <c r="Y32" s="52">
        <f t="shared" si="4"/>
        <v>0</v>
      </c>
      <c r="Z32" s="52">
        <f t="shared" si="5"/>
        <v>0</v>
      </c>
      <c r="AA32" s="52">
        <f t="shared" si="6"/>
        <v>0</v>
      </c>
      <c r="AC32" s="52">
        <v>1E-3</v>
      </c>
    </row>
    <row r="33" spans="1:29" x14ac:dyDescent="0.15">
      <c r="A33" s="82"/>
      <c r="B33" s="93">
        <v>27</v>
      </c>
      <c r="C33" s="94" t="s">
        <v>94</v>
      </c>
      <c r="D33" s="2" t="s">
        <v>92</v>
      </c>
      <c r="E33" s="95" t="s">
        <v>39</v>
      </c>
      <c r="F33" s="116"/>
      <c r="G33" s="117"/>
      <c r="H33" s="117">
        <v>4.0000000000000001E-3</v>
      </c>
      <c r="I33" s="117"/>
      <c r="J33" s="117"/>
      <c r="K33" s="117"/>
      <c r="L33" s="117"/>
      <c r="M33" s="117"/>
      <c r="N33" s="117"/>
      <c r="O33" s="117"/>
      <c r="P33" s="117"/>
      <c r="Q33" s="118"/>
      <c r="R33" s="119">
        <f t="shared" si="7"/>
        <v>4.0000000000000001E-3</v>
      </c>
      <c r="S33" s="120">
        <f t="shared" si="0"/>
        <v>4.0000000000000001E-3</v>
      </c>
      <c r="T33" s="121">
        <f t="shared" si="1"/>
        <v>4.0000000000000001E-3</v>
      </c>
      <c r="V33" s="52" t="s">
        <v>40</v>
      </c>
      <c r="W33" s="52">
        <f t="shared" si="2"/>
        <v>0</v>
      </c>
      <c r="X33" s="52">
        <f t="shared" si="3"/>
        <v>11</v>
      </c>
      <c r="Y33" s="52">
        <f t="shared" si="4"/>
        <v>1</v>
      </c>
      <c r="Z33" s="52">
        <f t="shared" si="5"/>
        <v>4.0000000000000001E-3</v>
      </c>
      <c r="AA33" s="52">
        <f t="shared" si="6"/>
        <v>4.0000000000000001E-3</v>
      </c>
      <c r="AC33" s="52">
        <v>1E-3</v>
      </c>
    </row>
    <row r="34" spans="1:29" x14ac:dyDescent="0.15">
      <c r="A34" s="82"/>
      <c r="B34" s="93">
        <v>28</v>
      </c>
      <c r="C34" s="102" t="s">
        <v>95</v>
      </c>
      <c r="D34" s="3" t="s">
        <v>164</v>
      </c>
      <c r="E34" s="103" t="s">
        <v>165</v>
      </c>
      <c r="F34" s="116"/>
      <c r="G34" s="117"/>
      <c r="H34" s="117" t="s">
        <v>248</v>
      </c>
      <c r="I34" s="117"/>
      <c r="J34" s="117"/>
      <c r="K34" s="117"/>
      <c r="L34" s="117"/>
      <c r="M34" s="117"/>
      <c r="N34" s="117"/>
      <c r="O34" s="117"/>
      <c r="P34" s="117"/>
      <c r="Q34" s="118"/>
      <c r="R34" s="126" t="str">
        <f t="shared" si="7"/>
        <v>0.003未満</v>
      </c>
      <c r="S34" s="127" t="str">
        <f t="shared" si="0"/>
        <v>0.003未満</v>
      </c>
      <c r="T34" s="128" t="str">
        <f t="shared" si="1"/>
        <v>0.003未満</v>
      </c>
      <c r="V34" s="52" t="s">
        <v>166</v>
      </c>
      <c r="W34" s="52">
        <f t="shared" si="2"/>
        <v>1</v>
      </c>
      <c r="X34" s="52">
        <f t="shared" si="3"/>
        <v>11</v>
      </c>
      <c r="Y34" s="52">
        <f t="shared" si="4"/>
        <v>0</v>
      </c>
      <c r="Z34" s="52">
        <f t="shared" si="5"/>
        <v>0</v>
      </c>
      <c r="AA34" s="52">
        <f t="shared" si="6"/>
        <v>0</v>
      </c>
      <c r="AC34" s="52">
        <v>3.0000000000000001E-3</v>
      </c>
    </row>
    <row r="35" spans="1:29" x14ac:dyDescent="0.15">
      <c r="A35" s="82"/>
      <c r="B35" s="93">
        <v>29</v>
      </c>
      <c r="C35" s="94" t="s">
        <v>96</v>
      </c>
      <c r="D35" s="2" t="s">
        <v>97</v>
      </c>
      <c r="E35" s="95" t="s">
        <v>39</v>
      </c>
      <c r="F35" s="116"/>
      <c r="G35" s="117"/>
      <c r="H35" s="117">
        <v>1E-3</v>
      </c>
      <c r="I35" s="117"/>
      <c r="J35" s="117"/>
      <c r="K35" s="117"/>
      <c r="L35" s="117"/>
      <c r="M35" s="117"/>
      <c r="N35" s="117"/>
      <c r="O35" s="117"/>
      <c r="P35" s="117"/>
      <c r="Q35" s="118"/>
      <c r="R35" s="119">
        <f t="shared" si="7"/>
        <v>1E-3</v>
      </c>
      <c r="S35" s="120">
        <f t="shared" si="0"/>
        <v>1E-3</v>
      </c>
      <c r="T35" s="121" t="str">
        <f t="shared" si="1"/>
        <v>0.001未満</v>
      </c>
      <c r="V35" s="52" t="s">
        <v>40</v>
      </c>
      <c r="W35" s="52">
        <f t="shared" si="2"/>
        <v>0</v>
      </c>
      <c r="X35" s="52">
        <f t="shared" si="3"/>
        <v>11</v>
      </c>
      <c r="Y35" s="52">
        <f t="shared" si="4"/>
        <v>1</v>
      </c>
      <c r="Z35" s="52">
        <f t="shared" si="5"/>
        <v>1E-3</v>
      </c>
      <c r="AA35" s="52">
        <f t="shared" si="6"/>
        <v>1E-3</v>
      </c>
      <c r="AC35" s="52">
        <v>1E-3</v>
      </c>
    </row>
    <row r="36" spans="1:29" x14ac:dyDescent="0.15">
      <c r="A36" s="82"/>
      <c r="B36" s="93">
        <v>30</v>
      </c>
      <c r="C36" s="102" t="s">
        <v>98</v>
      </c>
      <c r="D36" s="3" t="s">
        <v>99</v>
      </c>
      <c r="E36" s="103" t="s">
        <v>39</v>
      </c>
      <c r="F36" s="116"/>
      <c r="G36" s="117"/>
      <c r="H36" s="117" t="s">
        <v>40</v>
      </c>
      <c r="I36" s="117"/>
      <c r="J36" s="117"/>
      <c r="K36" s="117"/>
      <c r="L36" s="117"/>
      <c r="M36" s="117"/>
      <c r="N36" s="117"/>
      <c r="O36" s="117"/>
      <c r="P36" s="117"/>
      <c r="Q36" s="118"/>
      <c r="R36" s="119" t="str">
        <f t="shared" si="7"/>
        <v>0.001未満</v>
      </c>
      <c r="S36" s="120" t="str">
        <f t="shared" si="0"/>
        <v>0.001未満</v>
      </c>
      <c r="T36" s="121" t="str">
        <f t="shared" si="1"/>
        <v>0.001未満</v>
      </c>
      <c r="V36" s="52" t="s">
        <v>40</v>
      </c>
      <c r="W36" s="52">
        <f t="shared" si="2"/>
        <v>1</v>
      </c>
      <c r="X36" s="52">
        <f t="shared" si="3"/>
        <v>11</v>
      </c>
      <c r="Y36" s="52">
        <f t="shared" si="4"/>
        <v>0</v>
      </c>
      <c r="Z36" s="52">
        <f t="shared" si="5"/>
        <v>0</v>
      </c>
      <c r="AA36" s="52">
        <f t="shared" si="6"/>
        <v>0</v>
      </c>
      <c r="AC36" s="52">
        <v>1E-3</v>
      </c>
    </row>
    <row r="37" spans="1:29" x14ac:dyDescent="0.15">
      <c r="A37" s="82"/>
      <c r="B37" s="93">
        <v>31</v>
      </c>
      <c r="C37" s="94" t="s">
        <v>100</v>
      </c>
      <c r="D37" s="2" t="s">
        <v>101</v>
      </c>
      <c r="E37" s="95" t="s">
        <v>102</v>
      </c>
      <c r="F37" s="116"/>
      <c r="G37" s="117"/>
      <c r="H37" s="117" t="s">
        <v>103</v>
      </c>
      <c r="I37" s="117"/>
      <c r="J37" s="117"/>
      <c r="K37" s="117"/>
      <c r="L37" s="117"/>
      <c r="M37" s="117"/>
      <c r="N37" s="117"/>
      <c r="O37" s="117"/>
      <c r="P37" s="117"/>
      <c r="Q37" s="118"/>
      <c r="R37" s="119" t="str">
        <f t="shared" si="7"/>
        <v>0.008未満</v>
      </c>
      <c r="S37" s="120" t="str">
        <f t="shared" si="0"/>
        <v>0.008未満</v>
      </c>
      <c r="T37" s="121" t="str">
        <f t="shared" si="1"/>
        <v>0.008未満</v>
      </c>
      <c r="V37" s="52" t="s">
        <v>103</v>
      </c>
      <c r="W37" s="52">
        <f t="shared" si="2"/>
        <v>1</v>
      </c>
      <c r="X37" s="52">
        <f t="shared" si="3"/>
        <v>11</v>
      </c>
      <c r="Y37" s="52">
        <f t="shared" si="4"/>
        <v>0</v>
      </c>
      <c r="Z37" s="52">
        <f t="shared" si="5"/>
        <v>0</v>
      </c>
      <c r="AA37" s="52">
        <f t="shared" si="6"/>
        <v>0</v>
      </c>
      <c r="AC37" s="52">
        <v>8.0000000000000002E-3</v>
      </c>
    </row>
    <row r="38" spans="1:29" x14ac:dyDescent="0.15">
      <c r="A38" s="82"/>
      <c r="B38" s="93">
        <v>32</v>
      </c>
      <c r="C38" s="102" t="s">
        <v>104</v>
      </c>
      <c r="D38" s="3" t="s">
        <v>62</v>
      </c>
      <c r="E38" s="103" t="s">
        <v>105</v>
      </c>
      <c r="F38" s="123"/>
      <c r="G38" s="124"/>
      <c r="H38" s="124" t="s">
        <v>106</v>
      </c>
      <c r="I38" s="124"/>
      <c r="J38" s="124"/>
      <c r="K38" s="124"/>
      <c r="L38" s="124"/>
      <c r="M38" s="124"/>
      <c r="N38" s="124"/>
      <c r="O38" s="124"/>
      <c r="P38" s="124"/>
      <c r="Q38" s="125"/>
      <c r="R38" s="126" t="str">
        <f t="shared" si="7"/>
        <v>0.01未満</v>
      </c>
      <c r="S38" s="127" t="str">
        <f t="shared" si="0"/>
        <v>0.01未満</v>
      </c>
      <c r="T38" s="128" t="str">
        <f t="shared" si="1"/>
        <v>0.01未満</v>
      </c>
      <c r="V38" s="52" t="s">
        <v>106</v>
      </c>
      <c r="W38" s="52">
        <f t="shared" si="2"/>
        <v>1</v>
      </c>
      <c r="X38" s="52">
        <f t="shared" si="3"/>
        <v>11</v>
      </c>
      <c r="Y38" s="52">
        <f t="shared" si="4"/>
        <v>0</v>
      </c>
      <c r="Z38" s="52">
        <f t="shared" si="5"/>
        <v>0</v>
      </c>
      <c r="AA38" s="52">
        <f t="shared" si="6"/>
        <v>0</v>
      </c>
      <c r="AC38" s="52">
        <v>0.01</v>
      </c>
    </row>
    <row r="39" spans="1:29" x14ac:dyDescent="0.15">
      <c r="A39" s="82"/>
      <c r="B39" s="93">
        <v>33</v>
      </c>
      <c r="C39" s="94" t="s">
        <v>107</v>
      </c>
      <c r="D39" s="2" t="s">
        <v>108</v>
      </c>
      <c r="E39" s="95" t="s">
        <v>105</v>
      </c>
      <c r="F39" s="123"/>
      <c r="G39" s="124"/>
      <c r="H39" s="124" t="s">
        <v>106</v>
      </c>
      <c r="I39" s="124"/>
      <c r="J39" s="124"/>
      <c r="K39" s="124"/>
      <c r="L39" s="124"/>
      <c r="M39" s="124"/>
      <c r="N39" s="124"/>
      <c r="O39" s="124"/>
      <c r="P39" s="124"/>
      <c r="Q39" s="125"/>
      <c r="R39" s="126" t="str">
        <f t="shared" si="7"/>
        <v>0.01未満</v>
      </c>
      <c r="S39" s="127" t="str">
        <f t="shared" si="0"/>
        <v>0.01未満</v>
      </c>
      <c r="T39" s="128" t="str">
        <f t="shared" si="1"/>
        <v>0.01未満</v>
      </c>
      <c r="V39" s="52" t="s">
        <v>106</v>
      </c>
      <c r="W39" s="52">
        <f t="shared" si="2"/>
        <v>1</v>
      </c>
      <c r="X39" s="52">
        <f t="shared" si="3"/>
        <v>11</v>
      </c>
      <c r="Y39" s="52">
        <f t="shared" si="4"/>
        <v>0</v>
      </c>
      <c r="Z39" s="52">
        <f t="shared" si="5"/>
        <v>0</v>
      </c>
      <c r="AA39" s="52">
        <f t="shared" si="6"/>
        <v>0</v>
      </c>
      <c r="AC39" s="52">
        <v>0.01</v>
      </c>
    </row>
    <row r="40" spans="1:29" x14ac:dyDescent="0.15">
      <c r="A40" s="82"/>
      <c r="B40" s="93">
        <v>34</v>
      </c>
      <c r="C40" s="102" t="s">
        <v>109</v>
      </c>
      <c r="D40" s="3" t="s">
        <v>110</v>
      </c>
      <c r="E40" s="103" t="s">
        <v>111</v>
      </c>
      <c r="F40" s="123"/>
      <c r="G40" s="124"/>
      <c r="H40" s="124" t="s">
        <v>112</v>
      </c>
      <c r="I40" s="124"/>
      <c r="J40" s="124"/>
      <c r="K40" s="124"/>
      <c r="L40" s="124"/>
      <c r="M40" s="124"/>
      <c r="N40" s="124"/>
      <c r="O40" s="124"/>
      <c r="P40" s="124"/>
      <c r="Q40" s="125"/>
      <c r="R40" s="126" t="str">
        <f t="shared" si="7"/>
        <v>0.03未満</v>
      </c>
      <c r="S40" s="127" t="str">
        <f t="shared" si="0"/>
        <v>0.03未満</v>
      </c>
      <c r="T40" s="128" t="str">
        <f t="shared" si="1"/>
        <v>0.03未満</v>
      </c>
      <c r="V40" s="52" t="s">
        <v>112</v>
      </c>
      <c r="W40" s="52">
        <f t="shared" si="2"/>
        <v>1</v>
      </c>
      <c r="X40" s="52">
        <f t="shared" si="3"/>
        <v>11</v>
      </c>
      <c r="Y40" s="52">
        <f t="shared" si="4"/>
        <v>0</v>
      </c>
      <c r="Z40" s="52">
        <f t="shared" si="5"/>
        <v>0</v>
      </c>
      <c r="AA40" s="52">
        <f t="shared" si="6"/>
        <v>0</v>
      </c>
      <c r="AC40" s="52">
        <v>0.03</v>
      </c>
    </row>
    <row r="41" spans="1:29" x14ac:dyDescent="0.15">
      <c r="A41" s="82"/>
      <c r="B41" s="93">
        <v>35</v>
      </c>
      <c r="C41" s="94" t="s">
        <v>113</v>
      </c>
      <c r="D41" s="2" t="s">
        <v>62</v>
      </c>
      <c r="E41" s="95" t="s">
        <v>105</v>
      </c>
      <c r="F41" s="123"/>
      <c r="G41" s="124"/>
      <c r="H41" s="124" t="s">
        <v>106</v>
      </c>
      <c r="I41" s="124"/>
      <c r="J41" s="124"/>
      <c r="K41" s="124"/>
      <c r="L41" s="124"/>
      <c r="M41" s="124"/>
      <c r="N41" s="124"/>
      <c r="O41" s="124"/>
      <c r="P41" s="124"/>
      <c r="Q41" s="125"/>
      <c r="R41" s="126" t="str">
        <f t="shared" si="7"/>
        <v>0.01未満</v>
      </c>
      <c r="S41" s="127" t="str">
        <f t="shared" si="0"/>
        <v>0.01未満</v>
      </c>
      <c r="T41" s="128" t="str">
        <f t="shared" si="1"/>
        <v>0.01未満</v>
      </c>
      <c r="V41" s="52" t="s">
        <v>106</v>
      </c>
      <c r="W41" s="52">
        <f t="shared" si="2"/>
        <v>1</v>
      </c>
      <c r="X41" s="52">
        <f t="shared" si="3"/>
        <v>11</v>
      </c>
      <c r="Y41" s="52">
        <f t="shared" si="4"/>
        <v>0</v>
      </c>
      <c r="Z41" s="52">
        <f t="shared" si="5"/>
        <v>0</v>
      </c>
      <c r="AA41" s="52">
        <f t="shared" si="6"/>
        <v>0</v>
      </c>
      <c r="AC41" s="52">
        <v>0.01</v>
      </c>
    </row>
    <row r="42" spans="1:29" x14ac:dyDescent="0.15">
      <c r="A42" s="82"/>
      <c r="B42" s="93">
        <v>36</v>
      </c>
      <c r="C42" s="102" t="s">
        <v>114</v>
      </c>
      <c r="D42" s="3" t="s">
        <v>115</v>
      </c>
      <c r="E42" s="103" t="s">
        <v>116</v>
      </c>
      <c r="F42" s="129"/>
      <c r="G42" s="130"/>
      <c r="H42" s="130">
        <v>7.9</v>
      </c>
      <c r="I42" s="130"/>
      <c r="J42" s="130"/>
      <c r="K42" s="130"/>
      <c r="L42" s="130"/>
      <c r="M42" s="130"/>
      <c r="N42" s="130"/>
      <c r="O42" s="130"/>
      <c r="P42" s="130"/>
      <c r="Q42" s="131"/>
      <c r="R42" s="132">
        <f t="shared" si="7"/>
        <v>7.9</v>
      </c>
      <c r="S42" s="133">
        <f t="shared" si="0"/>
        <v>7.9</v>
      </c>
      <c r="T42" s="134">
        <f t="shared" si="1"/>
        <v>7.9</v>
      </c>
      <c r="V42" s="52" t="s">
        <v>64</v>
      </c>
      <c r="W42" s="52">
        <f t="shared" si="2"/>
        <v>0</v>
      </c>
      <c r="X42" s="52">
        <f t="shared" si="3"/>
        <v>11</v>
      </c>
      <c r="Y42" s="52">
        <f t="shared" si="4"/>
        <v>1</v>
      </c>
      <c r="Z42" s="52">
        <f t="shared" si="5"/>
        <v>7.9</v>
      </c>
      <c r="AA42" s="52">
        <f t="shared" si="6"/>
        <v>7.9</v>
      </c>
      <c r="AC42" s="52">
        <v>0.1</v>
      </c>
    </row>
    <row r="43" spans="1:29" x14ac:dyDescent="0.15">
      <c r="A43" s="82"/>
      <c r="B43" s="93">
        <v>37</v>
      </c>
      <c r="C43" s="94" t="s">
        <v>117</v>
      </c>
      <c r="D43" s="2" t="s">
        <v>70</v>
      </c>
      <c r="E43" s="95" t="s">
        <v>71</v>
      </c>
      <c r="F43" s="116"/>
      <c r="G43" s="117"/>
      <c r="H43" s="117" t="s">
        <v>72</v>
      </c>
      <c r="I43" s="117"/>
      <c r="J43" s="117"/>
      <c r="K43" s="117"/>
      <c r="L43" s="117"/>
      <c r="M43" s="117"/>
      <c r="N43" s="117"/>
      <c r="O43" s="117"/>
      <c r="P43" s="117"/>
      <c r="Q43" s="118"/>
      <c r="R43" s="119" t="str">
        <f t="shared" si="7"/>
        <v>0.005未満</v>
      </c>
      <c r="S43" s="120" t="str">
        <f t="shared" si="0"/>
        <v>0.005未満</v>
      </c>
      <c r="T43" s="121" t="str">
        <f t="shared" si="1"/>
        <v>0.005未満</v>
      </c>
      <c r="V43" s="52" t="s">
        <v>72</v>
      </c>
      <c r="W43" s="52">
        <f t="shared" si="2"/>
        <v>1</v>
      </c>
      <c r="X43" s="52">
        <f t="shared" si="3"/>
        <v>11</v>
      </c>
      <c r="Y43" s="52">
        <f t="shared" si="4"/>
        <v>0</v>
      </c>
      <c r="Z43" s="52">
        <f t="shared" si="5"/>
        <v>0</v>
      </c>
      <c r="AA43" s="52">
        <f t="shared" si="6"/>
        <v>0</v>
      </c>
      <c r="AC43" s="52">
        <v>5.0000000000000001E-3</v>
      </c>
    </row>
    <row r="44" spans="1:29" x14ac:dyDescent="0.15">
      <c r="A44" s="82"/>
      <c r="B44" s="93">
        <v>38</v>
      </c>
      <c r="C44" s="102" t="s">
        <v>118</v>
      </c>
      <c r="D44" s="3" t="s">
        <v>115</v>
      </c>
      <c r="E44" s="103" t="s">
        <v>119</v>
      </c>
      <c r="F44" s="96"/>
      <c r="G44" s="97"/>
      <c r="H44" s="97">
        <v>10.1</v>
      </c>
      <c r="I44" s="97"/>
      <c r="J44" s="97"/>
      <c r="K44" s="97"/>
      <c r="L44" s="97"/>
      <c r="M44" s="97"/>
      <c r="N44" s="130"/>
      <c r="O44" s="97"/>
      <c r="P44" s="97"/>
      <c r="Q44" s="98"/>
      <c r="R44" s="132">
        <f t="shared" si="7"/>
        <v>10.1</v>
      </c>
      <c r="S44" s="133">
        <f t="shared" si="0"/>
        <v>10.1</v>
      </c>
      <c r="T44" s="134">
        <f t="shared" si="1"/>
        <v>10.1</v>
      </c>
      <c r="V44" s="52" t="s">
        <v>120</v>
      </c>
      <c r="W44" s="52">
        <f t="shared" si="2"/>
        <v>0</v>
      </c>
      <c r="X44" s="52">
        <f t="shared" si="3"/>
        <v>11</v>
      </c>
      <c r="Y44" s="52">
        <f t="shared" si="4"/>
        <v>1</v>
      </c>
      <c r="Z44" s="52">
        <f t="shared" si="5"/>
        <v>10.1</v>
      </c>
      <c r="AA44" s="52">
        <f t="shared" si="6"/>
        <v>10.1</v>
      </c>
      <c r="AC44" s="52">
        <v>0.2</v>
      </c>
    </row>
    <row r="45" spans="1:29" x14ac:dyDescent="0.15">
      <c r="A45" s="82"/>
      <c r="B45" s="93">
        <v>39</v>
      </c>
      <c r="C45" s="94" t="s">
        <v>121</v>
      </c>
      <c r="D45" s="2" t="s">
        <v>122</v>
      </c>
      <c r="E45" s="95" t="s">
        <v>123</v>
      </c>
      <c r="F45" s="135"/>
      <c r="G45" s="136"/>
      <c r="H45" s="136">
        <v>60</v>
      </c>
      <c r="I45" s="136"/>
      <c r="J45" s="136"/>
      <c r="K45" s="136"/>
      <c r="L45" s="136"/>
      <c r="M45" s="136"/>
      <c r="N45" s="136"/>
      <c r="O45" s="136"/>
      <c r="P45" s="136"/>
      <c r="Q45" s="137"/>
      <c r="R45" s="138">
        <f t="shared" si="7"/>
        <v>60</v>
      </c>
      <c r="S45" s="139">
        <f t="shared" si="0"/>
        <v>60</v>
      </c>
      <c r="T45" s="140">
        <f t="shared" si="1"/>
        <v>60</v>
      </c>
      <c r="V45" s="52" t="s">
        <v>124</v>
      </c>
      <c r="W45" s="52">
        <f t="shared" si="2"/>
        <v>0</v>
      </c>
      <c r="X45" s="52">
        <f t="shared" si="3"/>
        <v>11</v>
      </c>
      <c r="Y45" s="52">
        <f t="shared" si="4"/>
        <v>1</v>
      </c>
      <c r="Z45" s="52">
        <f t="shared" si="5"/>
        <v>60</v>
      </c>
      <c r="AA45" s="52">
        <f t="shared" si="6"/>
        <v>60</v>
      </c>
      <c r="AC45" s="52">
        <v>1</v>
      </c>
    </row>
    <row r="46" spans="1:29" x14ac:dyDescent="0.15">
      <c r="A46" s="82"/>
      <c r="B46" s="93">
        <v>40</v>
      </c>
      <c r="C46" s="102" t="s">
        <v>125</v>
      </c>
      <c r="D46" s="3" t="s">
        <v>126</v>
      </c>
      <c r="E46" s="103" t="s">
        <v>127</v>
      </c>
      <c r="F46" s="135"/>
      <c r="G46" s="136"/>
      <c r="H46" s="136">
        <v>111</v>
      </c>
      <c r="I46" s="136"/>
      <c r="J46" s="136"/>
      <c r="K46" s="136"/>
      <c r="L46" s="136"/>
      <c r="M46" s="136"/>
      <c r="N46" s="136"/>
      <c r="O46" s="136"/>
      <c r="P46" s="136"/>
      <c r="Q46" s="137"/>
      <c r="R46" s="138">
        <f t="shared" si="7"/>
        <v>111</v>
      </c>
      <c r="S46" s="139">
        <f t="shared" si="0"/>
        <v>111</v>
      </c>
      <c r="T46" s="140">
        <f t="shared" si="1"/>
        <v>111</v>
      </c>
      <c r="V46" s="52" t="s">
        <v>124</v>
      </c>
      <c r="W46" s="52">
        <f t="shared" si="2"/>
        <v>0</v>
      </c>
      <c r="X46" s="52">
        <f t="shared" si="3"/>
        <v>11</v>
      </c>
      <c r="Y46" s="52">
        <f t="shared" si="4"/>
        <v>1</v>
      </c>
      <c r="Z46" s="52">
        <f t="shared" si="5"/>
        <v>111</v>
      </c>
      <c r="AA46" s="52">
        <f t="shared" si="6"/>
        <v>111</v>
      </c>
      <c r="AC46" s="52">
        <v>1</v>
      </c>
    </row>
    <row r="47" spans="1:29" x14ac:dyDescent="0.15">
      <c r="A47" s="82"/>
      <c r="B47" s="93">
        <v>41</v>
      </c>
      <c r="C47" s="94" t="s">
        <v>128</v>
      </c>
      <c r="D47" s="2" t="s">
        <v>108</v>
      </c>
      <c r="E47" s="95" t="s">
        <v>55</v>
      </c>
      <c r="F47" s="123"/>
      <c r="G47" s="124"/>
      <c r="H47" s="124" t="s">
        <v>56</v>
      </c>
      <c r="I47" s="124"/>
      <c r="J47" s="124"/>
      <c r="K47" s="124"/>
      <c r="L47" s="124"/>
      <c r="M47" s="124"/>
      <c r="N47" s="124"/>
      <c r="O47" s="124"/>
      <c r="P47" s="124"/>
      <c r="Q47" s="125"/>
      <c r="R47" s="126" t="str">
        <f t="shared" si="7"/>
        <v>0.02未満</v>
      </c>
      <c r="S47" s="127" t="str">
        <f t="shared" si="0"/>
        <v>0.02未満</v>
      </c>
      <c r="T47" s="128" t="str">
        <f t="shared" si="1"/>
        <v>0.02未満</v>
      </c>
      <c r="V47" s="52" t="s">
        <v>56</v>
      </c>
      <c r="W47" s="52">
        <f t="shared" si="2"/>
        <v>1</v>
      </c>
      <c r="X47" s="52">
        <f t="shared" si="3"/>
        <v>11</v>
      </c>
      <c r="Y47" s="52">
        <f t="shared" si="4"/>
        <v>0</v>
      </c>
      <c r="Z47" s="52">
        <f t="shared" si="5"/>
        <v>0</v>
      </c>
      <c r="AA47" s="52">
        <f t="shared" si="6"/>
        <v>0</v>
      </c>
      <c r="AC47" s="52">
        <v>0.02</v>
      </c>
    </row>
    <row r="48" spans="1:29" x14ac:dyDescent="0.15">
      <c r="A48" s="82"/>
      <c r="B48" s="93">
        <v>42</v>
      </c>
      <c r="C48" s="102" t="s">
        <v>129</v>
      </c>
      <c r="D48" s="3" t="s">
        <v>130</v>
      </c>
      <c r="E48" s="103" t="s">
        <v>131</v>
      </c>
      <c r="F48" s="110"/>
      <c r="G48" s="111"/>
      <c r="H48" s="111" t="s">
        <v>132</v>
      </c>
      <c r="I48" s="111"/>
      <c r="J48" s="111"/>
      <c r="K48" s="111"/>
      <c r="L48" s="111"/>
      <c r="M48" s="111"/>
      <c r="N48" s="111"/>
      <c r="O48" s="111"/>
      <c r="P48" s="111"/>
      <c r="Q48" s="112"/>
      <c r="R48" s="113" t="str">
        <f t="shared" si="7"/>
        <v>0.000001未満</v>
      </c>
      <c r="S48" s="114" t="str">
        <f t="shared" si="0"/>
        <v>0.000001未満</v>
      </c>
      <c r="T48" s="115" t="str">
        <f t="shared" si="1"/>
        <v>0.000001未満</v>
      </c>
      <c r="V48" s="52" t="s">
        <v>132</v>
      </c>
      <c r="W48" s="52">
        <f t="shared" si="2"/>
        <v>1</v>
      </c>
      <c r="X48" s="52">
        <f t="shared" si="3"/>
        <v>11</v>
      </c>
      <c r="Y48" s="52">
        <f t="shared" si="4"/>
        <v>0</v>
      </c>
      <c r="Z48" s="52">
        <f t="shared" si="5"/>
        <v>0</v>
      </c>
      <c r="AA48" s="52">
        <f t="shared" si="6"/>
        <v>0</v>
      </c>
      <c r="AC48" s="52">
        <v>9.9999999999999995E-7</v>
      </c>
    </row>
    <row r="49" spans="1:29" x14ac:dyDescent="0.15">
      <c r="A49" s="82"/>
      <c r="B49" s="93">
        <v>43</v>
      </c>
      <c r="C49" s="94" t="s">
        <v>133</v>
      </c>
      <c r="D49" s="2" t="s">
        <v>130</v>
      </c>
      <c r="E49" s="95" t="s">
        <v>131</v>
      </c>
      <c r="F49" s="110"/>
      <c r="G49" s="111"/>
      <c r="H49" s="111" t="s">
        <v>132</v>
      </c>
      <c r="I49" s="111"/>
      <c r="J49" s="111"/>
      <c r="K49" s="111"/>
      <c r="L49" s="111"/>
      <c r="M49" s="111"/>
      <c r="N49" s="111"/>
      <c r="O49" s="111"/>
      <c r="P49" s="111"/>
      <c r="Q49" s="112"/>
      <c r="R49" s="113" t="str">
        <f t="shared" si="7"/>
        <v>0.000001未満</v>
      </c>
      <c r="S49" s="114" t="str">
        <f t="shared" si="0"/>
        <v>0.000001未満</v>
      </c>
      <c r="T49" s="115" t="str">
        <f t="shared" si="1"/>
        <v>0.000001未満</v>
      </c>
      <c r="V49" s="52" t="s">
        <v>132</v>
      </c>
      <c r="W49" s="52">
        <f t="shared" si="2"/>
        <v>1</v>
      </c>
      <c r="X49" s="52">
        <f t="shared" si="3"/>
        <v>11</v>
      </c>
      <c r="Y49" s="52">
        <f t="shared" si="4"/>
        <v>0</v>
      </c>
      <c r="Z49" s="52">
        <f t="shared" si="5"/>
        <v>0</v>
      </c>
      <c r="AA49" s="52">
        <f t="shared" si="6"/>
        <v>0</v>
      </c>
      <c r="AC49" s="52">
        <v>9.9999999999999995E-7</v>
      </c>
    </row>
    <row r="50" spans="1:29" x14ac:dyDescent="0.15">
      <c r="A50" s="82"/>
      <c r="B50" s="93">
        <v>44</v>
      </c>
      <c r="C50" s="102" t="s">
        <v>134</v>
      </c>
      <c r="D50" s="3" t="s">
        <v>76</v>
      </c>
      <c r="E50" s="103" t="s">
        <v>71</v>
      </c>
      <c r="F50" s="116"/>
      <c r="G50" s="117"/>
      <c r="H50" s="117" t="s">
        <v>72</v>
      </c>
      <c r="I50" s="117"/>
      <c r="J50" s="117"/>
      <c r="K50" s="117"/>
      <c r="L50" s="117"/>
      <c r="M50" s="117"/>
      <c r="N50" s="117"/>
      <c r="O50" s="117"/>
      <c r="P50" s="117"/>
      <c r="Q50" s="118"/>
      <c r="R50" s="119" t="str">
        <f t="shared" si="7"/>
        <v>0.005未満</v>
      </c>
      <c r="S50" s="120" t="str">
        <f t="shared" si="0"/>
        <v>0.005未満</v>
      </c>
      <c r="T50" s="121" t="str">
        <f t="shared" si="1"/>
        <v>0.005未満</v>
      </c>
      <c r="V50" s="52" t="s">
        <v>72</v>
      </c>
      <c r="W50" s="52">
        <f t="shared" si="2"/>
        <v>1</v>
      </c>
      <c r="X50" s="52">
        <f t="shared" si="3"/>
        <v>11</v>
      </c>
      <c r="Y50" s="52">
        <f t="shared" si="4"/>
        <v>0</v>
      </c>
      <c r="Z50" s="52">
        <f t="shared" si="5"/>
        <v>0</v>
      </c>
      <c r="AA50" s="52">
        <f t="shared" si="6"/>
        <v>0</v>
      </c>
      <c r="AC50" s="52">
        <v>5.0000000000000001E-3</v>
      </c>
    </row>
    <row r="51" spans="1:29" x14ac:dyDescent="0.15">
      <c r="A51" s="82"/>
      <c r="B51" s="93">
        <v>45</v>
      </c>
      <c r="C51" s="94" t="s">
        <v>135</v>
      </c>
      <c r="D51" s="2" t="s">
        <v>136</v>
      </c>
      <c r="E51" s="95" t="s">
        <v>137</v>
      </c>
      <c r="F51" s="104"/>
      <c r="G51" s="105"/>
      <c r="H51" s="105" t="s">
        <v>138</v>
      </c>
      <c r="I51" s="105"/>
      <c r="J51" s="105"/>
      <c r="K51" s="105"/>
      <c r="L51" s="105"/>
      <c r="M51" s="105"/>
      <c r="N51" s="105"/>
      <c r="O51" s="105"/>
      <c r="P51" s="105"/>
      <c r="Q51" s="106"/>
      <c r="R51" s="107" t="str">
        <f t="shared" si="7"/>
        <v>0.0005未満</v>
      </c>
      <c r="S51" s="108" t="str">
        <f t="shared" si="0"/>
        <v>0.0005未満</v>
      </c>
      <c r="T51" s="109" t="str">
        <f t="shared" si="1"/>
        <v>0.0005未満</v>
      </c>
      <c r="V51" s="52" t="s">
        <v>138</v>
      </c>
      <c r="W51" s="52">
        <f t="shared" si="2"/>
        <v>1</v>
      </c>
      <c r="X51" s="52">
        <f t="shared" si="3"/>
        <v>11</v>
      </c>
      <c r="Y51" s="52">
        <f t="shared" si="4"/>
        <v>0</v>
      </c>
      <c r="Z51" s="52">
        <f t="shared" si="5"/>
        <v>0</v>
      </c>
      <c r="AA51" s="52">
        <f t="shared" si="6"/>
        <v>0</v>
      </c>
      <c r="AC51" s="52">
        <v>5.0000000000000001E-4</v>
      </c>
    </row>
    <row r="52" spans="1:29" x14ac:dyDescent="0.15">
      <c r="A52" s="82"/>
      <c r="B52" s="93">
        <v>46</v>
      </c>
      <c r="C52" s="102" t="s">
        <v>139</v>
      </c>
      <c r="D52" s="3" t="s">
        <v>140</v>
      </c>
      <c r="E52" s="103" t="s">
        <v>141</v>
      </c>
      <c r="F52" s="96"/>
      <c r="G52" s="97"/>
      <c r="H52" s="97">
        <v>0.6</v>
      </c>
      <c r="I52" s="130"/>
      <c r="J52" s="97"/>
      <c r="K52" s="97"/>
      <c r="L52" s="97"/>
      <c r="M52" s="130"/>
      <c r="N52" s="130"/>
      <c r="O52" s="130"/>
      <c r="P52" s="130"/>
      <c r="Q52" s="131"/>
      <c r="R52" s="132">
        <f t="shared" si="7"/>
        <v>0.6</v>
      </c>
      <c r="S52" s="133">
        <f t="shared" si="0"/>
        <v>0.6</v>
      </c>
      <c r="T52" s="109">
        <f>IF(R111&gt;AC52,R111,V52)</f>
        <v>0.6</v>
      </c>
      <c r="V52" s="52" t="s">
        <v>142</v>
      </c>
      <c r="W52" s="52">
        <f t="shared" si="2"/>
        <v>0</v>
      </c>
      <c r="X52" s="52">
        <f t="shared" si="3"/>
        <v>11</v>
      </c>
      <c r="Y52" s="52">
        <f t="shared" si="4"/>
        <v>1</v>
      </c>
      <c r="Z52" s="52">
        <f t="shared" si="5"/>
        <v>0.6</v>
      </c>
      <c r="AA52" s="52">
        <f t="shared" si="6"/>
        <v>0.6</v>
      </c>
      <c r="AC52" s="52">
        <v>0.3</v>
      </c>
    </row>
    <row r="53" spans="1:29" x14ac:dyDescent="0.15">
      <c r="A53" s="82"/>
      <c r="B53" s="93">
        <v>47</v>
      </c>
      <c r="C53" s="94" t="s">
        <v>143</v>
      </c>
      <c r="D53" s="2" t="s">
        <v>144</v>
      </c>
      <c r="E53" s="95" t="s">
        <v>145</v>
      </c>
      <c r="F53" s="96"/>
      <c r="G53" s="97"/>
      <c r="H53" s="124">
        <v>7.29</v>
      </c>
      <c r="I53" s="97"/>
      <c r="J53" s="97"/>
      <c r="K53" s="97"/>
      <c r="L53" s="97"/>
      <c r="M53" s="97"/>
      <c r="N53" s="97"/>
      <c r="O53" s="124"/>
      <c r="P53" s="97"/>
      <c r="Q53" s="98"/>
      <c r="R53" s="126">
        <f t="shared" si="7"/>
        <v>7.29</v>
      </c>
      <c r="S53" s="127">
        <f t="shared" si="0"/>
        <v>7.29</v>
      </c>
      <c r="T53" s="128">
        <f t="shared" si="1"/>
        <v>7.29</v>
      </c>
      <c r="W53" s="52">
        <f t="shared" si="2"/>
        <v>0</v>
      </c>
      <c r="X53" s="52">
        <f t="shared" si="3"/>
        <v>11</v>
      </c>
      <c r="Y53" s="52">
        <f t="shared" si="4"/>
        <v>1</v>
      </c>
      <c r="Z53" s="52">
        <f t="shared" si="5"/>
        <v>7.29</v>
      </c>
      <c r="AA53" s="52">
        <f t="shared" si="6"/>
        <v>7.29</v>
      </c>
    </row>
    <row r="54" spans="1:29" x14ac:dyDescent="0.15">
      <c r="A54" s="82"/>
      <c r="B54" s="93">
        <v>48</v>
      </c>
      <c r="C54" s="102" t="s">
        <v>146</v>
      </c>
      <c r="D54" s="3" t="s">
        <v>147</v>
      </c>
      <c r="E54" s="103" t="s">
        <v>145</v>
      </c>
      <c r="F54" s="96"/>
      <c r="G54" s="97"/>
      <c r="H54" s="97" t="s">
        <v>245</v>
      </c>
      <c r="I54" s="97"/>
      <c r="J54" s="97"/>
      <c r="K54" s="97"/>
      <c r="L54" s="97"/>
      <c r="M54" s="97"/>
      <c r="N54" s="97"/>
      <c r="O54" s="97"/>
      <c r="P54" s="97"/>
      <c r="Q54" s="98"/>
      <c r="R54" s="99"/>
      <c r="S54" s="100"/>
      <c r="T54" s="101"/>
      <c r="W54" s="52">
        <f t="shared" si="2"/>
        <v>0</v>
      </c>
      <c r="X54" s="52">
        <f t="shared" si="3"/>
        <v>11</v>
      </c>
      <c r="Y54" s="52">
        <f t="shared" si="4"/>
        <v>1</v>
      </c>
      <c r="Z54" s="52">
        <f t="shared" si="5"/>
        <v>0</v>
      </c>
      <c r="AA54" s="52">
        <f t="shared" si="6"/>
        <v>0</v>
      </c>
    </row>
    <row r="55" spans="1:29" x14ac:dyDescent="0.15">
      <c r="A55" s="82"/>
      <c r="B55" s="93">
        <v>49</v>
      </c>
      <c r="C55" s="94" t="s">
        <v>148</v>
      </c>
      <c r="D55" s="2" t="s">
        <v>147</v>
      </c>
      <c r="E55" s="95" t="s">
        <v>145</v>
      </c>
      <c r="F55" s="96"/>
      <c r="G55" s="97"/>
      <c r="H55" s="97" t="s">
        <v>245</v>
      </c>
      <c r="I55" s="97"/>
      <c r="J55" s="97"/>
      <c r="K55" s="97"/>
      <c r="L55" s="97"/>
      <c r="M55" s="97"/>
      <c r="N55" s="97"/>
      <c r="O55" s="97"/>
      <c r="P55" s="97"/>
      <c r="Q55" s="98"/>
      <c r="R55" s="99"/>
      <c r="S55" s="100"/>
      <c r="T55" s="101"/>
      <c r="W55" s="52">
        <f t="shared" si="2"/>
        <v>0</v>
      </c>
      <c r="X55" s="52">
        <f t="shared" si="3"/>
        <v>11</v>
      </c>
      <c r="Y55" s="52">
        <f t="shared" si="4"/>
        <v>1</v>
      </c>
      <c r="Z55" s="52">
        <f t="shared" si="5"/>
        <v>0</v>
      </c>
      <c r="AA55" s="52">
        <f t="shared" si="6"/>
        <v>0</v>
      </c>
    </row>
    <row r="56" spans="1:29" x14ac:dyDescent="0.15">
      <c r="A56" s="82"/>
      <c r="B56" s="93">
        <v>50</v>
      </c>
      <c r="C56" s="102" t="s">
        <v>149</v>
      </c>
      <c r="D56" s="3" t="s">
        <v>150</v>
      </c>
      <c r="E56" s="103" t="s">
        <v>151</v>
      </c>
      <c r="F56" s="130"/>
      <c r="G56" s="130"/>
      <c r="H56" s="130" t="s">
        <v>124</v>
      </c>
      <c r="I56" s="130"/>
      <c r="J56" s="130"/>
      <c r="K56" s="130"/>
      <c r="L56" s="130"/>
      <c r="M56" s="130"/>
      <c r="N56" s="130"/>
      <c r="O56" s="130"/>
      <c r="P56" s="130"/>
      <c r="Q56" s="131"/>
      <c r="R56" s="132" t="str">
        <f t="shared" si="7"/>
        <v>1未満</v>
      </c>
      <c r="S56" s="133" t="str">
        <f t="shared" si="0"/>
        <v>1未満</v>
      </c>
      <c r="T56" s="134" t="str">
        <f t="shared" si="1"/>
        <v>1未満</v>
      </c>
      <c r="V56" s="52" t="s">
        <v>181</v>
      </c>
      <c r="W56" s="52">
        <f t="shared" si="2"/>
        <v>1</v>
      </c>
      <c r="X56" s="52">
        <f t="shared" si="3"/>
        <v>11</v>
      </c>
      <c r="Y56" s="52">
        <f t="shared" si="4"/>
        <v>0</v>
      </c>
      <c r="Z56" s="52">
        <f t="shared" si="5"/>
        <v>0</v>
      </c>
      <c r="AA56" s="52">
        <f t="shared" si="6"/>
        <v>0</v>
      </c>
      <c r="AC56" s="52">
        <v>1</v>
      </c>
    </row>
    <row r="57" spans="1:29" ht="14.25" thickBot="1" x14ac:dyDescent="0.2">
      <c r="A57" s="82"/>
      <c r="B57" s="141">
        <v>51</v>
      </c>
      <c r="C57" s="142" t="s">
        <v>153</v>
      </c>
      <c r="D57" s="4" t="s">
        <v>154</v>
      </c>
      <c r="E57" s="143" t="s">
        <v>155</v>
      </c>
      <c r="F57" s="144"/>
      <c r="G57" s="144"/>
      <c r="H57" s="144" t="s">
        <v>64</v>
      </c>
      <c r="I57" s="144"/>
      <c r="J57" s="144"/>
      <c r="K57" s="144"/>
      <c r="L57" s="145"/>
      <c r="M57" s="144"/>
      <c r="N57" s="144"/>
      <c r="O57" s="144"/>
      <c r="P57" s="144"/>
      <c r="Q57" s="146"/>
      <c r="R57" s="147" t="str">
        <f t="shared" si="7"/>
        <v>0.1未満</v>
      </c>
      <c r="S57" s="148" t="str">
        <f t="shared" si="0"/>
        <v>0.1未満</v>
      </c>
      <c r="T57" s="149" t="str">
        <f t="shared" si="1"/>
        <v>0.1未満</v>
      </c>
      <c r="V57" s="52" t="s">
        <v>156</v>
      </c>
      <c r="W57" s="52">
        <f t="shared" si="2"/>
        <v>1</v>
      </c>
      <c r="X57" s="52">
        <f t="shared" si="3"/>
        <v>11</v>
      </c>
      <c r="Y57" s="52">
        <f t="shared" si="4"/>
        <v>0</v>
      </c>
      <c r="Z57" s="52">
        <f t="shared" si="5"/>
        <v>0</v>
      </c>
      <c r="AA57" s="52">
        <f t="shared" si="6"/>
        <v>0</v>
      </c>
      <c r="AC57" s="52">
        <v>0.1</v>
      </c>
    </row>
    <row r="58" spans="1:29" ht="14.25" thickBot="1" x14ac:dyDescent="0.2">
      <c r="A58" s="82"/>
      <c r="B58" s="150"/>
      <c r="C58" s="142" t="s">
        <v>157</v>
      </c>
      <c r="D58" s="4" t="s">
        <v>62</v>
      </c>
      <c r="E58" s="143" t="s">
        <v>158</v>
      </c>
      <c r="F58" s="151"/>
      <c r="G58" s="152"/>
      <c r="H58" s="152">
        <v>0.5</v>
      </c>
      <c r="I58" s="152"/>
      <c r="J58" s="152"/>
      <c r="K58" s="152"/>
      <c r="L58" s="153"/>
      <c r="M58" s="152"/>
      <c r="N58" s="152"/>
      <c r="O58" s="152"/>
      <c r="P58" s="152"/>
      <c r="Q58" s="154"/>
      <c r="R58" s="155">
        <f t="shared" si="7"/>
        <v>0.5</v>
      </c>
      <c r="S58" s="156">
        <f t="shared" si="0"/>
        <v>0.5</v>
      </c>
      <c r="T58" s="157" t="str">
        <f t="shared" si="1"/>
        <v>1未満</v>
      </c>
      <c r="V58" s="52" t="s">
        <v>124</v>
      </c>
      <c r="W58" s="52">
        <f t="shared" si="2"/>
        <v>0</v>
      </c>
      <c r="X58" s="52">
        <f t="shared" si="3"/>
        <v>11</v>
      </c>
      <c r="Y58" s="52">
        <f t="shared" si="4"/>
        <v>1</v>
      </c>
      <c r="Z58" s="52">
        <f t="shared" si="5"/>
        <v>0.5</v>
      </c>
      <c r="AA58" s="52">
        <f t="shared" si="6"/>
        <v>0.5</v>
      </c>
      <c r="AC58" s="52">
        <v>1</v>
      </c>
    </row>
    <row r="59" spans="1:29" ht="14.25" thickBot="1" x14ac:dyDescent="0.2"/>
    <row r="60" spans="1:29" ht="14.25" hidden="1" thickBot="1" x14ac:dyDescent="0.2"/>
    <row r="61" spans="1:29" ht="13.5" hidden="1" customHeight="1" x14ac:dyDescent="0.15">
      <c r="B61" s="53" t="s">
        <v>0</v>
      </c>
      <c r="C61" s="54"/>
      <c r="D61" s="54" t="s">
        <v>1</v>
      </c>
      <c r="E61" s="54" t="s">
        <v>2</v>
      </c>
      <c r="F61" s="41" t="s">
        <v>3</v>
      </c>
      <c r="G61" s="41" t="s">
        <v>4</v>
      </c>
      <c r="H61" s="41" t="s">
        <v>5</v>
      </c>
      <c r="I61" s="41" t="s">
        <v>6</v>
      </c>
      <c r="J61" s="41" t="s">
        <v>7</v>
      </c>
      <c r="K61" s="41" t="s">
        <v>8</v>
      </c>
      <c r="L61" s="41" t="s">
        <v>9</v>
      </c>
      <c r="M61" s="41" t="s">
        <v>10</v>
      </c>
      <c r="N61" s="41" t="s">
        <v>11</v>
      </c>
      <c r="O61" s="41" t="s">
        <v>12</v>
      </c>
      <c r="P61" s="41" t="s">
        <v>13</v>
      </c>
      <c r="Q61" s="41" t="s">
        <v>14</v>
      </c>
      <c r="R61" s="158" t="s">
        <v>159</v>
      </c>
    </row>
    <row r="62" spans="1:29" ht="13.5" hidden="1" customHeight="1" x14ac:dyDescent="0.15">
      <c r="B62" s="159"/>
      <c r="C62" s="160"/>
      <c r="D62" s="160"/>
      <c r="E62" s="160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161"/>
    </row>
    <row r="63" spans="1:29" ht="14.25" hidden="1" thickBot="1" x14ac:dyDescent="0.2">
      <c r="B63" s="159" t="s">
        <v>18</v>
      </c>
      <c r="C63" s="160"/>
      <c r="D63" s="61" t="s">
        <v>161</v>
      </c>
      <c r="E63" s="61" t="s">
        <v>161</v>
      </c>
      <c r="F63" s="64">
        <f>F4</f>
        <v>0</v>
      </c>
      <c r="G63" s="64">
        <f t="shared" ref="G63:Q64" si="8">G4</f>
        <v>0</v>
      </c>
      <c r="H63" s="64">
        <f t="shared" si="8"/>
        <v>44727</v>
      </c>
      <c r="I63" s="64">
        <f t="shared" si="8"/>
        <v>0</v>
      </c>
      <c r="J63" s="64">
        <f t="shared" si="8"/>
        <v>0</v>
      </c>
      <c r="K63" s="64">
        <f t="shared" si="8"/>
        <v>0</v>
      </c>
      <c r="L63" s="64">
        <f t="shared" si="8"/>
        <v>0</v>
      </c>
      <c r="M63" s="64">
        <f t="shared" si="8"/>
        <v>0</v>
      </c>
      <c r="N63" s="64">
        <f t="shared" si="8"/>
        <v>0</v>
      </c>
      <c r="O63" s="64">
        <f t="shared" si="8"/>
        <v>0</v>
      </c>
      <c r="P63" s="64">
        <f t="shared" si="8"/>
        <v>0</v>
      </c>
      <c r="Q63" s="64">
        <f t="shared" si="8"/>
        <v>0</v>
      </c>
      <c r="R63" s="162"/>
    </row>
    <row r="64" spans="1:29" ht="14.25" hidden="1" thickBot="1" x14ac:dyDescent="0.2">
      <c r="B64" s="159" t="s">
        <v>20</v>
      </c>
      <c r="C64" s="160"/>
      <c r="D64" s="61" t="s">
        <v>161</v>
      </c>
      <c r="E64" s="61" t="s">
        <v>161</v>
      </c>
      <c r="F64" s="163">
        <f>F5</f>
        <v>0</v>
      </c>
      <c r="G64" s="163">
        <f t="shared" si="8"/>
        <v>0</v>
      </c>
      <c r="H64" s="163">
        <f t="shared" si="8"/>
        <v>17.5</v>
      </c>
      <c r="I64" s="163">
        <f t="shared" si="8"/>
        <v>0</v>
      </c>
      <c r="J64" s="163">
        <f t="shared" si="8"/>
        <v>0</v>
      </c>
      <c r="K64" s="163">
        <f t="shared" si="8"/>
        <v>0</v>
      </c>
      <c r="L64" s="163">
        <f t="shared" si="8"/>
        <v>0</v>
      </c>
      <c r="M64" s="163">
        <f t="shared" si="8"/>
        <v>0</v>
      </c>
      <c r="N64" s="163">
        <f t="shared" si="8"/>
        <v>0</v>
      </c>
      <c r="O64" s="163">
        <f t="shared" si="8"/>
        <v>0</v>
      </c>
      <c r="P64" s="163">
        <f t="shared" si="8"/>
        <v>0</v>
      </c>
      <c r="Q64" s="163">
        <f t="shared" si="8"/>
        <v>0</v>
      </c>
      <c r="R64" s="162">
        <f>IF(AND(F64="",G64="",H64="",I64="",J64="",K64="",L64="",M64="",N64="",O64="",P64="",Q64=""),"",AVERAGE(F64:Q64))</f>
        <v>1.4583333333333333</v>
      </c>
    </row>
    <row r="65" spans="2:18" ht="14.25" hidden="1" thickBot="1" x14ac:dyDescent="0.2">
      <c r="B65" s="159" t="s">
        <v>21</v>
      </c>
      <c r="C65" s="160"/>
      <c r="D65" s="61" t="s">
        <v>160</v>
      </c>
      <c r="E65" s="61" t="s">
        <v>160</v>
      </c>
      <c r="F65" s="163">
        <f t="shared" ref="F65:Q65" si="9">F6</f>
        <v>0</v>
      </c>
      <c r="G65" s="163">
        <f t="shared" si="9"/>
        <v>0</v>
      </c>
      <c r="H65" s="163">
        <f t="shared" si="9"/>
        <v>20</v>
      </c>
      <c r="I65" s="163">
        <f t="shared" si="9"/>
        <v>0</v>
      </c>
      <c r="J65" s="163">
        <f t="shared" si="9"/>
        <v>0</v>
      </c>
      <c r="K65" s="163">
        <f t="shared" si="9"/>
        <v>0</v>
      </c>
      <c r="L65" s="163">
        <f t="shared" si="9"/>
        <v>0</v>
      </c>
      <c r="M65" s="163">
        <f t="shared" si="9"/>
        <v>0</v>
      </c>
      <c r="N65" s="163">
        <f t="shared" si="9"/>
        <v>0</v>
      </c>
      <c r="O65" s="163">
        <f t="shared" si="9"/>
        <v>0</v>
      </c>
      <c r="P65" s="163">
        <f t="shared" si="9"/>
        <v>0</v>
      </c>
      <c r="Q65" s="163">
        <f t="shared" si="9"/>
        <v>0</v>
      </c>
      <c r="R65" s="162">
        <f>IF(AND(F65="",G65="",H65="",I65="",J65="",K65="",L65="",M65="",N65="",O65="",P65="",Q65=""),"",AVERAGE(F65:Q65))</f>
        <v>1.6666666666666667</v>
      </c>
    </row>
    <row r="66" spans="2:18" ht="14.25" hidden="1" thickBot="1" x14ac:dyDescent="0.2">
      <c r="B66" s="93">
        <v>1</v>
      </c>
      <c r="C66" s="94" t="s">
        <v>22</v>
      </c>
      <c r="D66" s="2" t="s">
        <v>23</v>
      </c>
      <c r="E66" s="164" t="s">
        <v>24</v>
      </c>
      <c r="F66" s="165" t="str">
        <f t="shared" ref="F66:Q81" si="10">IF(F7="","",IF(F7=$V7,$AC7,F7))</f>
        <v/>
      </c>
      <c r="G66" s="165" t="str">
        <f t="shared" si="10"/>
        <v/>
      </c>
      <c r="H66" s="165">
        <f t="shared" si="10"/>
        <v>0</v>
      </c>
      <c r="I66" s="165" t="str">
        <f t="shared" si="10"/>
        <v/>
      </c>
      <c r="J66" s="165" t="str">
        <f t="shared" si="10"/>
        <v/>
      </c>
      <c r="K66" s="165" t="str">
        <f t="shared" si="10"/>
        <v/>
      </c>
      <c r="L66" s="165" t="str">
        <f t="shared" si="10"/>
        <v/>
      </c>
      <c r="M66" s="165" t="str">
        <f t="shared" si="10"/>
        <v/>
      </c>
      <c r="N66" s="165" t="str">
        <f t="shared" si="10"/>
        <v/>
      </c>
      <c r="O66" s="165" t="str">
        <f t="shared" si="10"/>
        <v/>
      </c>
      <c r="P66" s="165" t="str">
        <f t="shared" si="10"/>
        <v/>
      </c>
      <c r="Q66" s="165" t="str">
        <f t="shared" si="10"/>
        <v/>
      </c>
      <c r="R66" s="162">
        <f>IF(AND(F66="",G66="",H66="",I66="",J66="",K66="",L66="",M66="",N66="",O66="",P66="",Q66=""),"",AVERAGE(F66:Q66))</f>
        <v>0</v>
      </c>
    </row>
    <row r="67" spans="2:18" ht="14.25" hidden="1" thickBot="1" x14ac:dyDescent="0.2">
      <c r="B67" s="93">
        <v>2</v>
      </c>
      <c r="C67" s="94" t="s">
        <v>25</v>
      </c>
      <c r="D67" s="2" t="s">
        <v>26</v>
      </c>
      <c r="E67" s="164" t="s">
        <v>27</v>
      </c>
      <c r="F67" s="165" t="str">
        <f t="shared" si="10"/>
        <v/>
      </c>
      <c r="G67" s="165" t="str">
        <f t="shared" si="10"/>
        <v/>
      </c>
      <c r="H67" s="165" t="str">
        <f t="shared" si="10"/>
        <v>不検出</v>
      </c>
      <c r="I67" s="165" t="str">
        <f t="shared" si="10"/>
        <v/>
      </c>
      <c r="J67" s="165" t="str">
        <f t="shared" si="10"/>
        <v/>
      </c>
      <c r="K67" s="165" t="str">
        <f t="shared" si="10"/>
        <v/>
      </c>
      <c r="L67" s="165" t="str">
        <f t="shared" si="10"/>
        <v/>
      </c>
      <c r="M67" s="165" t="str">
        <f t="shared" si="10"/>
        <v/>
      </c>
      <c r="N67" s="165" t="str">
        <f t="shared" si="10"/>
        <v/>
      </c>
      <c r="O67" s="165" t="str">
        <f t="shared" si="10"/>
        <v/>
      </c>
      <c r="P67" s="165" t="str">
        <f t="shared" si="10"/>
        <v/>
      </c>
      <c r="Q67" s="165" t="str">
        <f t="shared" si="10"/>
        <v/>
      </c>
      <c r="R67" s="162"/>
    </row>
    <row r="68" spans="2:18" ht="14.25" hidden="1" thickBot="1" x14ac:dyDescent="0.2">
      <c r="B68" s="93">
        <v>3</v>
      </c>
      <c r="C68" s="94" t="s">
        <v>29</v>
      </c>
      <c r="D68" s="2" t="s">
        <v>30</v>
      </c>
      <c r="E68" s="164" t="s">
        <v>31</v>
      </c>
      <c r="F68" s="165" t="str">
        <f t="shared" si="10"/>
        <v/>
      </c>
      <c r="G68" s="165" t="str">
        <f t="shared" si="10"/>
        <v/>
      </c>
      <c r="H68" s="165">
        <f t="shared" si="10"/>
        <v>2.9999999999999997E-4</v>
      </c>
      <c r="I68" s="165" t="str">
        <f t="shared" si="10"/>
        <v/>
      </c>
      <c r="J68" s="165" t="str">
        <f t="shared" si="10"/>
        <v/>
      </c>
      <c r="K68" s="165" t="str">
        <f t="shared" si="10"/>
        <v/>
      </c>
      <c r="L68" s="165" t="str">
        <f t="shared" si="10"/>
        <v/>
      </c>
      <c r="M68" s="165" t="str">
        <f t="shared" si="10"/>
        <v/>
      </c>
      <c r="N68" s="165" t="str">
        <f t="shared" si="10"/>
        <v/>
      </c>
      <c r="O68" s="165" t="str">
        <f t="shared" si="10"/>
        <v/>
      </c>
      <c r="P68" s="165" t="str">
        <f t="shared" si="10"/>
        <v/>
      </c>
      <c r="Q68" s="165" t="str">
        <f t="shared" si="10"/>
        <v/>
      </c>
      <c r="R68" s="162">
        <f t="shared" ref="R68:R112" si="11">IF(AND(F68="",G68="",H68="",I68="",J68="",K68="",L68="",M68="",N68="",O68="",P68="",Q68=""),"",AVERAGE(F68:Q68))</f>
        <v>2.9999999999999997E-4</v>
      </c>
    </row>
    <row r="69" spans="2:18" ht="14.25" hidden="1" thickBot="1" x14ac:dyDescent="0.2">
      <c r="B69" s="93">
        <v>4</v>
      </c>
      <c r="C69" s="94" t="s">
        <v>33</v>
      </c>
      <c r="D69" s="2" t="s">
        <v>34</v>
      </c>
      <c r="E69" s="164" t="s">
        <v>35</v>
      </c>
      <c r="F69" s="165" t="str">
        <f t="shared" si="10"/>
        <v/>
      </c>
      <c r="G69" s="165" t="str">
        <f t="shared" si="10"/>
        <v/>
      </c>
      <c r="H69" s="165">
        <f t="shared" si="10"/>
        <v>5.0000000000000002E-5</v>
      </c>
      <c r="I69" s="165" t="str">
        <f t="shared" si="10"/>
        <v/>
      </c>
      <c r="J69" s="165" t="str">
        <f t="shared" si="10"/>
        <v/>
      </c>
      <c r="K69" s="165" t="str">
        <f t="shared" si="10"/>
        <v/>
      </c>
      <c r="L69" s="165" t="str">
        <f t="shared" si="10"/>
        <v/>
      </c>
      <c r="M69" s="165" t="str">
        <f t="shared" si="10"/>
        <v/>
      </c>
      <c r="N69" s="165" t="str">
        <f t="shared" si="10"/>
        <v/>
      </c>
      <c r="O69" s="165" t="str">
        <f t="shared" si="10"/>
        <v/>
      </c>
      <c r="P69" s="165" t="str">
        <f t="shared" si="10"/>
        <v/>
      </c>
      <c r="Q69" s="165" t="str">
        <f t="shared" si="10"/>
        <v/>
      </c>
      <c r="R69" s="162">
        <f t="shared" si="11"/>
        <v>5.0000000000000002E-5</v>
      </c>
    </row>
    <row r="70" spans="2:18" ht="14.25" hidden="1" thickBot="1" x14ac:dyDescent="0.2">
      <c r="B70" s="93">
        <v>5</v>
      </c>
      <c r="C70" s="94" t="s">
        <v>37</v>
      </c>
      <c r="D70" s="2" t="s">
        <v>38</v>
      </c>
      <c r="E70" s="164" t="s">
        <v>39</v>
      </c>
      <c r="F70" s="165" t="str">
        <f t="shared" si="10"/>
        <v/>
      </c>
      <c r="G70" s="165" t="str">
        <f t="shared" si="10"/>
        <v/>
      </c>
      <c r="H70" s="165">
        <f t="shared" si="10"/>
        <v>1E-3</v>
      </c>
      <c r="I70" s="165" t="str">
        <f t="shared" si="10"/>
        <v/>
      </c>
      <c r="J70" s="165" t="str">
        <f t="shared" si="10"/>
        <v/>
      </c>
      <c r="K70" s="165" t="str">
        <f t="shared" si="10"/>
        <v/>
      </c>
      <c r="L70" s="165" t="str">
        <f t="shared" si="10"/>
        <v/>
      </c>
      <c r="M70" s="165" t="str">
        <f t="shared" si="10"/>
        <v/>
      </c>
      <c r="N70" s="165" t="str">
        <f t="shared" si="10"/>
        <v/>
      </c>
      <c r="O70" s="165" t="str">
        <f t="shared" si="10"/>
        <v/>
      </c>
      <c r="P70" s="165" t="str">
        <f t="shared" si="10"/>
        <v/>
      </c>
      <c r="Q70" s="165" t="str">
        <f t="shared" si="10"/>
        <v/>
      </c>
      <c r="R70" s="162">
        <f t="shared" si="11"/>
        <v>1E-3</v>
      </c>
    </row>
    <row r="71" spans="2:18" ht="14.25" hidden="1" thickBot="1" x14ac:dyDescent="0.2">
      <c r="B71" s="93">
        <v>6</v>
      </c>
      <c r="C71" s="94" t="s">
        <v>41</v>
      </c>
      <c r="D71" s="2" t="s">
        <v>38</v>
      </c>
      <c r="E71" s="164" t="s">
        <v>39</v>
      </c>
      <c r="F71" s="165" t="str">
        <f t="shared" si="10"/>
        <v/>
      </c>
      <c r="G71" s="165" t="str">
        <f t="shared" si="10"/>
        <v/>
      </c>
      <c r="H71" s="165">
        <f t="shared" si="10"/>
        <v>1E-3</v>
      </c>
      <c r="I71" s="165" t="str">
        <f t="shared" si="10"/>
        <v/>
      </c>
      <c r="J71" s="165" t="str">
        <f t="shared" si="10"/>
        <v/>
      </c>
      <c r="K71" s="165" t="str">
        <f t="shared" si="10"/>
        <v/>
      </c>
      <c r="L71" s="165" t="str">
        <f t="shared" si="10"/>
        <v/>
      </c>
      <c r="M71" s="165" t="str">
        <f t="shared" si="10"/>
        <v/>
      </c>
      <c r="N71" s="165" t="str">
        <f t="shared" si="10"/>
        <v/>
      </c>
      <c r="O71" s="165" t="str">
        <f t="shared" si="10"/>
        <v/>
      </c>
      <c r="P71" s="165" t="str">
        <f t="shared" si="10"/>
        <v/>
      </c>
      <c r="Q71" s="165" t="str">
        <f t="shared" si="10"/>
        <v/>
      </c>
      <c r="R71" s="162">
        <f t="shared" si="11"/>
        <v>1E-3</v>
      </c>
    </row>
    <row r="72" spans="2:18" ht="14.25" hidden="1" thickBot="1" x14ac:dyDescent="0.2">
      <c r="B72" s="93">
        <v>7</v>
      </c>
      <c r="C72" s="94" t="s">
        <v>42</v>
      </c>
      <c r="D72" s="2" t="s">
        <v>38</v>
      </c>
      <c r="E72" s="164" t="s">
        <v>39</v>
      </c>
      <c r="F72" s="165" t="str">
        <f t="shared" si="10"/>
        <v/>
      </c>
      <c r="G72" s="165" t="str">
        <f t="shared" si="10"/>
        <v/>
      </c>
      <c r="H72" s="165">
        <f t="shared" si="10"/>
        <v>1E-3</v>
      </c>
      <c r="I72" s="165" t="str">
        <f t="shared" si="10"/>
        <v/>
      </c>
      <c r="J72" s="165" t="str">
        <f t="shared" si="10"/>
        <v/>
      </c>
      <c r="K72" s="165" t="str">
        <f t="shared" si="10"/>
        <v/>
      </c>
      <c r="L72" s="165" t="str">
        <f t="shared" si="10"/>
        <v/>
      </c>
      <c r="M72" s="165" t="str">
        <f t="shared" si="10"/>
        <v/>
      </c>
      <c r="N72" s="165" t="str">
        <f t="shared" si="10"/>
        <v/>
      </c>
      <c r="O72" s="165" t="str">
        <f t="shared" si="10"/>
        <v/>
      </c>
      <c r="P72" s="165" t="str">
        <f t="shared" si="10"/>
        <v/>
      </c>
      <c r="Q72" s="165" t="str">
        <f t="shared" si="10"/>
        <v/>
      </c>
      <c r="R72" s="162">
        <f t="shared" si="11"/>
        <v>1E-3</v>
      </c>
    </row>
    <row r="73" spans="2:18" ht="14.25" hidden="1" thickBot="1" x14ac:dyDescent="0.2">
      <c r="B73" s="93">
        <v>8</v>
      </c>
      <c r="C73" s="94" t="s">
        <v>43</v>
      </c>
      <c r="D73" s="2" t="s">
        <v>70</v>
      </c>
      <c r="E73" s="164" t="s">
        <v>71</v>
      </c>
      <c r="F73" s="165" t="str">
        <f t="shared" si="10"/>
        <v/>
      </c>
      <c r="G73" s="165" t="str">
        <f t="shared" si="10"/>
        <v/>
      </c>
      <c r="H73" s="165">
        <f t="shared" si="10"/>
        <v>2E-3</v>
      </c>
      <c r="I73" s="165" t="str">
        <f t="shared" si="10"/>
        <v/>
      </c>
      <c r="J73" s="165" t="str">
        <f t="shared" si="10"/>
        <v/>
      </c>
      <c r="K73" s="165" t="str">
        <f t="shared" si="10"/>
        <v/>
      </c>
      <c r="L73" s="165" t="str">
        <f t="shared" si="10"/>
        <v/>
      </c>
      <c r="M73" s="165" t="str">
        <f t="shared" si="10"/>
        <v/>
      </c>
      <c r="N73" s="165" t="str">
        <f t="shared" si="10"/>
        <v/>
      </c>
      <c r="O73" s="165" t="str">
        <f t="shared" si="10"/>
        <v/>
      </c>
      <c r="P73" s="165" t="str">
        <f t="shared" si="10"/>
        <v/>
      </c>
      <c r="Q73" s="165" t="str">
        <f t="shared" si="10"/>
        <v/>
      </c>
      <c r="R73" s="162">
        <f t="shared" si="11"/>
        <v>2E-3</v>
      </c>
    </row>
    <row r="74" spans="2:18" ht="14.25" hidden="1" thickBot="1" x14ac:dyDescent="0.2">
      <c r="B74" s="93">
        <v>9</v>
      </c>
      <c r="C74" s="94" t="s">
        <v>48</v>
      </c>
      <c r="D74" s="2" t="s">
        <v>49</v>
      </c>
      <c r="E74" s="164" t="s">
        <v>50</v>
      </c>
      <c r="F74" s="165" t="str">
        <f t="shared" si="10"/>
        <v/>
      </c>
      <c r="G74" s="165" t="str">
        <f t="shared" si="10"/>
        <v/>
      </c>
      <c r="H74" s="165">
        <f t="shared" si="10"/>
        <v>4.0000000000000001E-3</v>
      </c>
      <c r="I74" s="165" t="str">
        <f t="shared" si="10"/>
        <v/>
      </c>
      <c r="J74" s="165" t="str">
        <f t="shared" si="10"/>
        <v/>
      </c>
      <c r="K74" s="165" t="str">
        <f t="shared" si="10"/>
        <v/>
      </c>
      <c r="L74" s="165" t="str">
        <f t="shared" si="10"/>
        <v/>
      </c>
      <c r="M74" s="165" t="str">
        <f t="shared" si="10"/>
        <v/>
      </c>
      <c r="N74" s="165" t="str">
        <f t="shared" si="10"/>
        <v/>
      </c>
      <c r="O74" s="165" t="str">
        <f t="shared" si="10"/>
        <v/>
      </c>
      <c r="P74" s="165" t="str">
        <f t="shared" si="10"/>
        <v/>
      </c>
      <c r="Q74" s="165" t="str">
        <f t="shared" si="10"/>
        <v/>
      </c>
      <c r="R74" s="162">
        <f t="shared" si="11"/>
        <v>4.0000000000000001E-3</v>
      </c>
    </row>
    <row r="75" spans="2:18" ht="14.25" hidden="1" thickBot="1" x14ac:dyDescent="0.2">
      <c r="B75" s="93">
        <v>10</v>
      </c>
      <c r="C75" s="94" t="s">
        <v>52</v>
      </c>
      <c r="D75" s="2" t="s">
        <v>38</v>
      </c>
      <c r="E75" s="164" t="s">
        <v>39</v>
      </c>
      <c r="F75" s="165" t="str">
        <f t="shared" si="10"/>
        <v/>
      </c>
      <c r="G75" s="165" t="str">
        <f t="shared" si="10"/>
        <v/>
      </c>
      <c r="H75" s="165">
        <f t="shared" si="10"/>
        <v>1E-3</v>
      </c>
      <c r="I75" s="165" t="str">
        <f t="shared" si="10"/>
        <v/>
      </c>
      <c r="J75" s="165" t="str">
        <f t="shared" si="10"/>
        <v/>
      </c>
      <c r="K75" s="165" t="str">
        <f t="shared" si="10"/>
        <v/>
      </c>
      <c r="L75" s="165" t="str">
        <f t="shared" si="10"/>
        <v/>
      </c>
      <c r="M75" s="165" t="str">
        <f t="shared" si="10"/>
        <v/>
      </c>
      <c r="N75" s="165" t="str">
        <f t="shared" si="10"/>
        <v/>
      </c>
      <c r="O75" s="165" t="str">
        <f t="shared" si="10"/>
        <v/>
      </c>
      <c r="P75" s="165" t="str">
        <f t="shared" si="10"/>
        <v/>
      </c>
      <c r="Q75" s="165" t="str">
        <f t="shared" si="10"/>
        <v/>
      </c>
      <c r="R75" s="162">
        <f t="shared" si="11"/>
        <v>1E-3</v>
      </c>
    </row>
    <row r="76" spans="2:18" ht="14.25" hidden="1" thickBot="1" x14ac:dyDescent="0.2">
      <c r="B76" s="93">
        <v>11</v>
      </c>
      <c r="C76" s="94" t="s">
        <v>53</v>
      </c>
      <c r="D76" s="2" t="s">
        <v>54</v>
      </c>
      <c r="E76" s="164" t="s">
        <v>55</v>
      </c>
      <c r="F76" s="165" t="str">
        <f t="shared" si="10"/>
        <v/>
      </c>
      <c r="G76" s="165" t="str">
        <f t="shared" si="10"/>
        <v/>
      </c>
      <c r="H76" s="165">
        <f t="shared" si="10"/>
        <v>1.28</v>
      </c>
      <c r="I76" s="165" t="str">
        <f t="shared" si="10"/>
        <v/>
      </c>
      <c r="J76" s="165" t="str">
        <f t="shared" si="10"/>
        <v/>
      </c>
      <c r="K76" s="165" t="str">
        <f t="shared" si="10"/>
        <v/>
      </c>
      <c r="L76" s="165" t="str">
        <f t="shared" si="10"/>
        <v/>
      </c>
      <c r="M76" s="165" t="str">
        <f t="shared" si="10"/>
        <v/>
      </c>
      <c r="N76" s="165" t="str">
        <f t="shared" si="10"/>
        <v/>
      </c>
      <c r="O76" s="165" t="str">
        <f t="shared" si="10"/>
        <v/>
      </c>
      <c r="P76" s="165" t="str">
        <f t="shared" si="10"/>
        <v/>
      </c>
      <c r="Q76" s="165" t="str">
        <f t="shared" si="10"/>
        <v/>
      </c>
      <c r="R76" s="162">
        <f t="shared" si="11"/>
        <v>1.28</v>
      </c>
    </row>
    <row r="77" spans="2:18" ht="14.25" hidden="1" thickBot="1" x14ac:dyDescent="0.2">
      <c r="B77" s="93">
        <v>12</v>
      </c>
      <c r="C77" s="94" t="s">
        <v>57</v>
      </c>
      <c r="D77" s="2" t="s">
        <v>58</v>
      </c>
      <c r="E77" s="164" t="s">
        <v>59</v>
      </c>
      <c r="F77" s="165" t="str">
        <f t="shared" si="10"/>
        <v/>
      </c>
      <c r="G77" s="165" t="str">
        <f t="shared" si="10"/>
        <v/>
      </c>
      <c r="H77" s="165">
        <f t="shared" si="10"/>
        <v>0.08</v>
      </c>
      <c r="I77" s="165" t="str">
        <f t="shared" si="10"/>
        <v/>
      </c>
      <c r="J77" s="165" t="str">
        <f t="shared" si="10"/>
        <v/>
      </c>
      <c r="K77" s="165" t="str">
        <f t="shared" si="10"/>
        <v/>
      </c>
      <c r="L77" s="165" t="str">
        <f t="shared" si="10"/>
        <v/>
      </c>
      <c r="M77" s="165" t="str">
        <f t="shared" si="10"/>
        <v/>
      </c>
      <c r="N77" s="165" t="str">
        <f t="shared" si="10"/>
        <v/>
      </c>
      <c r="O77" s="165" t="str">
        <f t="shared" si="10"/>
        <v/>
      </c>
      <c r="P77" s="165" t="str">
        <f t="shared" si="10"/>
        <v/>
      </c>
      <c r="Q77" s="165" t="str">
        <f t="shared" si="10"/>
        <v/>
      </c>
      <c r="R77" s="162">
        <f t="shared" si="11"/>
        <v>0.08</v>
      </c>
    </row>
    <row r="78" spans="2:18" ht="14.25" hidden="1" thickBot="1" x14ac:dyDescent="0.2">
      <c r="B78" s="93">
        <v>13</v>
      </c>
      <c r="C78" s="94" t="s">
        <v>61</v>
      </c>
      <c r="D78" s="2" t="s">
        <v>62</v>
      </c>
      <c r="E78" s="164" t="s">
        <v>63</v>
      </c>
      <c r="F78" s="165" t="str">
        <f t="shared" si="10"/>
        <v/>
      </c>
      <c r="G78" s="165" t="str">
        <f t="shared" si="10"/>
        <v/>
      </c>
      <c r="H78" s="165">
        <f t="shared" si="10"/>
        <v>0.1</v>
      </c>
      <c r="I78" s="165" t="str">
        <f t="shared" si="10"/>
        <v/>
      </c>
      <c r="J78" s="165" t="str">
        <f t="shared" si="10"/>
        <v/>
      </c>
      <c r="K78" s="165" t="str">
        <f t="shared" si="10"/>
        <v/>
      </c>
      <c r="L78" s="165" t="str">
        <f t="shared" si="10"/>
        <v/>
      </c>
      <c r="M78" s="165" t="str">
        <f t="shared" si="10"/>
        <v/>
      </c>
      <c r="N78" s="165" t="str">
        <f t="shared" si="10"/>
        <v/>
      </c>
      <c r="O78" s="165" t="str">
        <f t="shared" si="10"/>
        <v/>
      </c>
      <c r="P78" s="165" t="str">
        <f t="shared" si="10"/>
        <v/>
      </c>
      <c r="Q78" s="165" t="str">
        <f t="shared" si="10"/>
        <v/>
      </c>
      <c r="R78" s="162">
        <f t="shared" si="11"/>
        <v>0.1</v>
      </c>
    </row>
    <row r="79" spans="2:18" ht="14.25" hidden="1" thickBot="1" x14ac:dyDescent="0.2">
      <c r="B79" s="93">
        <v>14</v>
      </c>
      <c r="C79" s="94" t="s">
        <v>65</v>
      </c>
      <c r="D79" s="2" t="s">
        <v>66</v>
      </c>
      <c r="E79" s="164" t="s">
        <v>67</v>
      </c>
      <c r="F79" s="165" t="str">
        <f t="shared" si="10"/>
        <v/>
      </c>
      <c r="G79" s="165" t="str">
        <f t="shared" si="10"/>
        <v/>
      </c>
      <c r="H79" s="165">
        <f t="shared" si="10"/>
        <v>2.0000000000000001E-4</v>
      </c>
      <c r="I79" s="165" t="str">
        <f t="shared" si="10"/>
        <v/>
      </c>
      <c r="J79" s="165" t="str">
        <f t="shared" si="10"/>
        <v/>
      </c>
      <c r="K79" s="165" t="str">
        <f t="shared" si="10"/>
        <v/>
      </c>
      <c r="L79" s="165" t="str">
        <f t="shared" si="10"/>
        <v/>
      </c>
      <c r="M79" s="165" t="str">
        <f t="shared" si="10"/>
        <v/>
      </c>
      <c r="N79" s="165" t="str">
        <f t="shared" si="10"/>
        <v/>
      </c>
      <c r="O79" s="165" t="str">
        <f t="shared" si="10"/>
        <v/>
      </c>
      <c r="P79" s="165" t="str">
        <f t="shared" si="10"/>
        <v/>
      </c>
      <c r="Q79" s="165" t="str">
        <f t="shared" si="10"/>
        <v/>
      </c>
      <c r="R79" s="162">
        <f t="shared" si="11"/>
        <v>2.0000000000000001E-4</v>
      </c>
    </row>
    <row r="80" spans="2:18" ht="14.25" hidden="1" thickBot="1" x14ac:dyDescent="0.2">
      <c r="B80" s="93">
        <v>15</v>
      </c>
      <c r="C80" s="94" t="s">
        <v>69</v>
      </c>
      <c r="D80" s="2" t="s">
        <v>70</v>
      </c>
      <c r="E80" s="164" t="s">
        <v>71</v>
      </c>
      <c r="F80" s="165" t="str">
        <f t="shared" si="10"/>
        <v/>
      </c>
      <c r="G80" s="165" t="str">
        <f t="shared" si="10"/>
        <v/>
      </c>
      <c r="H80" s="165">
        <f t="shared" si="10"/>
        <v>5.0000000000000001E-3</v>
      </c>
      <c r="I80" s="165" t="str">
        <f t="shared" si="10"/>
        <v/>
      </c>
      <c r="J80" s="165" t="str">
        <f t="shared" si="10"/>
        <v/>
      </c>
      <c r="K80" s="165" t="str">
        <f t="shared" si="10"/>
        <v/>
      </c>
      <c r="L80" s="165" t="str">
        <f t="shared" si="10"/>
        <v/>
      </c>
      <c r="M80" s="165" t="str">
        <f t="shared" si="10"/>
        <v/>
      </c>
      <c r="N80" s="165" t="str">
        <f t="shared" si="10"/>
        <v/>
      </c>
      <c r="O80" s="165" t="str">
        <f t="shared" si="10"/>
        <v/>
      </c>
      <c r="P80" s="165" t="str">
        <f t="shared" si="10"/>
        <v/>
      </c>
      <c r="Q80" s="165" t="str">
        <f t="shared" si="10"/>
        <v/>
      </c>
      <c r="R80" s="162">
        <f t="shared" si="11"/>
        <v>5.0000000000000001E-3</v>
      </c>
    </row>
    <row r="81" spans="2:18" ht="27.75" hidden="1" thickBot="1" x14ac:dyDescent="0.2">
      <c r="B81" s="93">
        <v>16</v>
      </c>
      <c r="C81" s="94" t="s">
        <v>73</v>
      </c>
      <c r="D81" s="2" t="s">
        <v>49</v>
      </c>
      <c r="E81" s="164" t="s">
        <v>74</v>
      </c>
      <c r="F81" s="165" t="str">
        <f t="shared" si="10"/>
        <v/>
      </c>
      <c r="G81" s="165" t="str">
        <f t="shared" si="10"/>
        <v/>
      </c>
      <c r="H81" s="165">
        <f t="shared" si="10"/>
        <v>2E-3</v>
      </c>
      <c r="I81" s="165" t="str">
        <f t="shared" si="10"/>
        <v/>
      </c>
      <c r="J81" s="165" t="str">
        <f t="shared" si="10"/>
        <v/>
      </c>
      <c r="K81" s="165" t="str">
        <f t="shared" si="10"/>
        <v/>
      </c>
      <c r="L81" s="165" t="str">
        <f t="shared" si="10"/>
        <v/>
      </c>
      <c r="M81" s="165" t="str">
        <f t="shared" si="10"/>
        <v/>
      </c>
      <c r="N81" s="165" t="str">
        <f t="shared" si="10"/>
        <v/>
      </c>
      <c r="O81" s="165" t="str">
        <f t="shared" si="10"/>
        <v/>
      </c>
      <c r="P81" s="165" t="str">
        <f t="shared" si="10"/>
        <v/>
      </c>
      <c r="Q81" s="165" t="str">
        <f t="shared" si="10"/>
        <v/>
      </c>
      <c r="R81" s="162">
        <f t="shared" si="11"/>
        <v>2E-3</v>
      </c>
    </row>
    <row r="82" spans="2:18" ht="14.25" hidden="1" thickBot="1" x14ac:dyDescent="0.2">
      <c r="B82" s="93">
        <v>17</v>
      </c>
      <c r="C82" s="94" t="s">
        <v>75</v>
      </c>
      <c r="D82" s="2" t="s">
        <v>76</v>
      </c>
      <c r="E82" s="164" t="s">
        <v>39</v>
      </c>
      <c r="F82" s="165" t="str">
        <f t="shared" ref="F82:Q97" si="12">IF(F23="","",IF(F23=$V23,$AC23,F23))</f>
        <v/>
      </c>
      <c r="G82" s="165" t="str">
        <f t="shared" si="12"/>
        <v/>
      </c>
      <c r="H82" s="165">
        <f t="shared" si="12"/>
        <v>1E-3</v>
      </c>
      <c r="I82" s="165" t="str">
        <f t="shared" si="12"/>
        <v/>
      </c>
      <c r="J82" s="165" t="str">
        <f t="shared" si="12"/>
        <v/>
      </c>
      <c r="K82" s="165" t="str">
        <f t="shared" si="12"/>
        <v/>
      </c>
      <c r="L82" s="165" t="str">
        <f t="shared" si="12"/>
        <v/>
      </c>
      <c r="M82" s="165" t="str">
        <f t="shared" si="12"/>
        <v/>
      </c>
      <c r="N82" s="165" t="str">
        <f t="shared" si="12"/>
        <v/>
      </c>
      <c r="O82" s="165" t="str">
        <f t="shared" si="12"/>
        <v/>
      </c>
      <c r="P82" s="165" t="str">
        <f t="shared" si="12"/>
        <v/>
      </c>
      <c r="Q82" s="165" t="str">
        <f t="shared" si="12"/>
        <v/>
      </c>
      <c r="R82" s="162">
        <f t="shared" si="11"/>
        <v>1E-3</v>
      </c>
    </row>
    <row r="83" spans="2:18" ht="14.25" hidden="1" thickBot="1" x14ac:dyDescent="0.2">
      <c r="B83" s="93">
        <v>18</v>
      </c>
      <c r="C83" s="94" t="s">
        <v>77</v>
      </c>
      <c r="D83" s="2" t="s">
        <v>38</v>
      </c>
      <c r="E83" s="164" t="s">
        <v>39</v>
      </c>
      <c r="F83" s="165" t="str">
        <f t="shared" si="12"/>
        <v/>
      </c>
      <c r="G83" s="165" t="str">
        <f t="shared" si="12"/>
        <v/>
      </c>
      <c r="H83" s="165">
        <f t="shared" si="12"/>
        <v>1E-3</v>
      </c>
      <c r="I83" s="165" t="str">
        <f t="shared" si="12"/>
        <v/>
      </c>
      <c r="J83" s="165" t="str">
        <f t="shared" si="12"/>
        <v/>
      </c>
      <c r="K83" s="165" t="str">
        <f t="shared" si="12"/>
        <v/>
      </c>
      <c r="L83" s="165" t="str">
        <f t="shared" si="12"/>
        <v/>
      </c>
      <c r="M83" s="165" t="str">
        <f t="shared" si="12"/>
        <v/>
      </c>
      <c r="N83" s="165" t="str">
        <f t="shared" si="12"/>
        <v/>
      </c>
      <c r="O83" s="165" t="str">
        <f t="shared" si="12"/>
        <v/>
      </c>
      <c r="P83" s="165" t="str">
        <f t="shared" si="12"/>
        <v/>
      </c>
      <c r="Q83" s="165" t="str">
        <f t="shared" si="12"/>
        <v/>
      </c>
      <c r="R83" s="162">
        <f t="shared" si="11"/>
        <v>1E-3</v>
      </c>
    </row>
    <row r="84" spans="2:18" ht="14.25" hidden="1" thickBot="1" x14ac:dyDescent="0.2">
      <c r="B84" s="93">
        <v>19</v>
      </c>
      <c r="C84" s="94" t="s">
        <v>78</v>
      </c>
      <c r="D84" s="2" t="s">
        <v>38</v>
      </c>
      <c r="E84" s="164" t="s">
        <v>39</v>
      </c>
      <c r="F84" s="165" t="str">
        <f t="shared" si="12"/>
        <v/>
      </c>
      <c r="G84" s="165" t="str">
        <f t="shared" si="12"/>
        <v/>
      </c>
      <c r="H84" s="165">
        <f t="shared" si="12"/>
        <v>1E-3</v>
      </c>
      <c r="I84" s="165" t="str">
        <f t="shared" si="12"/>
        <v/>
      </c>
      <c r="J84" s="165" t="str">
        <f t="shared" si="12"/>
        <v/>
      </c>
      <c r="K84" s="165" t="str">
        <f t="shared" si="12"/>
        <v/>
      </c>
      <c r="L84" s="165" t="str">
        <f t="shared" si="12"/>
        <v/>
      </c>
      <c r="M84" s="165" t="str">
        <f t="shared" si="12"/>
        <v/>
      </c>
      <c r="N84" s="165" t="str">
        <f t="shared" si="12"/>
        <v/>
      </c>
      <c r="O84" s="165" t="str">
        <f t="shared" si="12"/>
        <v/>
      </c>
      <c r="P84" s="165" t="str">
        <f t="shared" si="12"/>
        <v/>
      </c>
      <c r="Q84" s="165" t="str">
        <f t="shared" si="12"/>
        <v/>
      </c>
      <c r="R84" s="162">
        <f t="shared" si="11"/>
        <v>1E-3</v>
      </c>
    </row>
    <row r="85" spans="2:18" ht="14.25" hidden="1" thickBot="1" x14ac:dyDescent="0.2">
      <c r="B85" s="93">
        <v>20</v>
      </c>
      <c r="C85" s="94" t="s">
        <v>79</v>
      </c>
      <c r="D85" s="2" t="s">
        <v>38</v>
      </c>
      <c r="E85" s="164" t="s">
        <v>39</v>
      </c>
      <c r="F85" s="165" t="str">
        <f t="shared" si="12"/>
        <v/>
      </c>
      <c r="G85" s="165" t="str">
        <f t="shared" si="12"/>
        <v/>
      </c>
      <c r="H85" s="165">
        <f t="shared" si="12"/>
        <v>1E-3</v>
      </c>
      <c r="I85" s="165" t="str">
        <f t="shared" si="12"/>
        <v/>
      </c>
      <c r="J85" s="165" t="str">
        <f t="shared" si="12"/>
        <v/>
      </c>
      <c r="K85" s="165" t="str">
        <f t="shared" si="12"/>
        <v/>
      </c>
      <c r="L85" s="165" t="str">
        <f t="shared" si="12"/>
        <v/>
      </c>
      <c r="M85" s="165" t="str">
        <f t="shared" si="12"/>
        <v/>
      </c>
      <c r="N85" s="165" t="str">
        <f t="shared" si="12"/>
        <v/>
      </c>
      <c r="O85" s="165" t="str">
        <f t="shared" si="12"/>
        <v/>
      </c>
      <c r="P85" s="165" t="str">
        <f t="shared" si="12"/>
        <v/>
      </c>
      <c r="Q85" s="165" t="str">
        <f t="shared" si="12"/>
        <v/>
      </c>
      <c r="R85" s="162">
        <f t="shared" si="11"/>
        <v>1E-3</v>
      </c>
    </row>
    <row r="86" spans="2:18" ht="14.25" hidden="1" thickBot="1" x14ac:dyDescent="0.2">
      <c r="B86" s="93">
        <v>21</v>
      </c>
      <c r="C86" s="94" t="s">
        <v>80</v>
      </c>
      <c r="D86" s="2" t="s">
        <v>81</v>
      </c>
      <c r="E86" s="164" t="s">
        <v>82</v>
      </c>
      <c r="F86" s="165" t="str">
        <f t="shared" si="12"/>
        <v/>
      </c>
      <c r="G86" s="165" t="str">
        <f t="shared" si="12"/>
        <v/>
      </c>
      <c r="H86" s="165">
        <f t="shared" si="12"/>
        <v>7.0000000000000007E-2</v>
      </c>
      <c r="I86" s="165" t="str">
        <f t="shared" si="12"/>
        <v/>
      </c>
      <c r="J86" s="165" t="str">
        <f t="shared" si="12"/>
        <v/>
      </c>
      <c r="K86" s="165" t="str">
        <f t="shared" si="12"/>
        <v/>
      </c>
      <c r="L86" s="165" t="str">
        <f t="shared" si="12"/>
        <v/>
      </c>
      <c r="M86" s="165" t="str">
        <f t="shared" si="12"/>
        <v/>
      </c>
      <c r="N86" s="165" t="str">
        <f t="shared" si="12"/>
        <v/>
      </c>
      <c r="O86" s="165" t="str">
        <f t="shared" si="12"/>
        <v/>
      </c>
      <c r="P86" s="165" t="str">
        <f t="shared" si="12"/>
        <v/>
      </c>
      <c r="Q86" s="165" t="str">
        <f t="shared" si="12"/>
        <v/>
      </c>
      <c r="R86" s="162">
        <f t="shared" si="11"/>
        <v>7.0000000000000007E-2</v>
      </c>
    </row>
    <row r="87" spans="2:18" ht="14.25" hidden="1" thickBot="1" x14ac:dyDescent="0.2">
      <c r="B87" s="93">
        <v>22</v>
      </c>
      <c r="C87" s="94" t="s">
        <v>84</v>
      </c>
      <c r="D87" s="2" t="s">
        <v>76</v>
      </c>
      <c r="E87" s="164" t="s">
        <v>74</v>
      </c>
      <c r="F87" s="165" t="str">
        <f t="shared" si="12"/>
        <v/>
      </c>
      <c r="G87" s="165" t="str">
        <f t="shared" si="12"/>
        <v/>
      </c>
      <c r="H87" s="165">
        <f t="shared" si="12"/>
        <v>2E-3</v>
      </c>
      <c r="I87" s="165" t="str">
        <f t="shared" si="12"/>
        <v/>
      </c>
      <c r="J87" s="165" t="str">
        <f t="shared" si="12"/>
        <v/>
      </c>
      <c r="K87" s="165" t="str">
        <f t="shared" si="12"/>
        <v/>
      </c>
      <c r="L87" s="165" t="str">
        <f t="shared" si="12"/>
        <v/>
      </c>
      <c r="M87" s="165" t="str">
        <f t="shared" si="12"/>
        <v/>
      </c>
      <c r="N87" s="165" t="str">
        <f t="shared" si="12"/>
        <v/>
      </c>
      <c r="O87" s="165" t="str">
        <f t="shared" si="12"/>
        <v/>
      </c>
      <c r="P87" s="165" t="str">
        <f t="shared" si="12"/>
        <v/>
      </c>
      <c r="Q87" s="165" t="str">
        <f t="shared" si="12"/>
        <v/>
      </c>
      <c r="R87" s="162">
        <f t="shared" si="11"/>
        <v>2E-3</v>
      </c>
    </row>
    <row r="88" spans="2:18" ht="14.25" hidden="1" thickBot="1" x14ac:dyDescent="0.2">
      <c r="B88" s="93">
        <v>23</v>
      </c>
      <c r="C88" s="94" t="s">
        <v>85</v>
      </c>
      <c r="D88" s="2" t="s">
        <v>86</v>
      </c>
      <c r="E88" s="164" t="s">
        <v>39</v>
      </c>
      <c r="F88" s="165" t="str">
        <f t="shared" si="12"/>
        <v/>
      </c>
      <c r="G88" s="165" t="str">
        <f t="shared" si="12"/>
        <v/>
      </c>
      <c r="H88" s="165">
        <f t="shared" si="12"/>
        <v>2E-3</v>
      </c>
      <c r="I88" s="165" t="str">
        <f t="shared" si="12"/>
        <v/>
      </c>
      <c r="J88" s="165" t="str">
        <f t="shared" si="12"/>
        <v/>
      </c>
      <c r="K88" s="165" t="str">
        <f t="shared" si="12"/>
        <v/>
      </c>
      <c r="L88" s="165" t="str">
        <f t="shared" si="12"/>
        <v/>
      </c>
      <c r="M88" s="165" t="str">
        <f t="shared" si="12"/>
        <v/>
      </c>
      <c r="N88" s="165" t="str">
        <f t="shared" si="12"/>
        <v/>
      </c>
      <c r="O88" s="165" t="str">
        <f t="shared" si="12"/>
        <v/>
      </c>
      <c r="P88" s="165" t="str">
        <f t="shared" si="12"/>
        <v/>
      </c>
      <c r="Q88" s="165" t="str">
        <f t="shared" si="12"/>
        <v/>
      </c>
      <c r="R88" s="162">
        <f t="shared" si="11"/>
        <v>2E-3</v>
      </c>
    </row>
    <row r="89" spans="2:18" ht="14.25" hidden="1" thickBot="1" x14ac:dyDescent="0.2">
      <c r="B89" s="93">
        <v>24</v>
      </c>
      <c r="C89" s="94" t="s">
        <v>87</v>
      </c>
      <c r="D89" s="2" t="s">
        <v>49</v>
      </c>
      <c r="E89" s="164" t="s">
        <v>50</v>
      </c>
      <c r="F89" s="165" t="str">
        <f t="shared" si="12"/>
        <v/>
      </c>
      <c r="G89" s="165" t="str">
        <f t="shared" si="12"/>
        <v/>
      </c>
      <c r="H89" s="165">
        <f t="shared" si="12"/>
        <v>3.0000000000000001E-3</v>
      </c>
      <c r="I89" s="165" t="str">
        <f t="shared" si="12"/>
        <v/>
      </c>
      <c r="J89" s="165" t="str">
        <f t="shared" si="12"/>
        <v/>
      </c>
      <c r="K89" s="165" t="str">
        <f t="shared" si="12"/>
        <v/>
      </c>
      <c r="L89" s="165" t="str">
        <f t="shared" si="12"/>
        <v/>
      </c>
      <c r="M89" s="165" t="str">
        <f t="shared" si="12"/>
        <v/>
      </c>
      <c r="N89" s="165" t="str">
        <f t="shared" si="12"/>
        <v/>
      </c>
      <c r="O89" s="165" t="str">
        <f t="shared" si="12"/>
        <v/>
      </c>
      <c r="P89" s="165" t="str">
        <f t="shared" si="12"/>
        <v/>
      </c>
      <c r="Q89" s="165" t="str">
        <f t="shared" si="12"/>
        <v/>
      </c>
      <c r="R89" s="162">
        <f t="shared" si="11"/>
        <v>3.0000000000000001E-3</v>
      </c>
    </row>
    <row r="90" spans="2:18" ht="14.25" hidden="1" thickBot="1" x14ac:dyDescent="0.2">
      <c r="B90" s="93">
        <v>25</v>
      </c>
      <c r="C90" s="94" t="s">
        <v>91</v>
      </c>
      <c r="D90" s="2" t="s">
        <v>92</v>
      </c>
      <c r="E90" s="164" t="s">
        <v>39</v>
      </c>
      <c r="F90" s="165" t="str">
        <f t="shared" si="12"/>
        <v/>
      </c>
      <c r="G90" s="165" t="str">
        <f t="shared" si="12"/>
        <v/>
      </c>
      <c r="H90" s="165">
        <f t="shared" si="12"/>
        <v>1E-3</v>
      </c>
      <c r="I90" s="165" t="str">
        <f t="shared" si="12"/>
        <v/>
      </c>
      <c r="J90" s="165" t="str">
        <f t="shared" si="12"/>
        <v/>
      </c>
      <c r="K90" s="165" t="str">
        <f t="shared" si="12"/>
        <v/>
      </c>
      <c r="L90" s="165" t="str">
        <f t="shared" si="12"/>
        <v/>
      </c>
      <c r="M90" s="165" t="str">
        <f t="shared" si="12"/>
        <v/>
      </c>
      <c r="N90" s="165" t="str">
        <f t="shared" si="12"/>
        <v/>
      </c>
      <c r="O90" s="165" t="str">
        <f t="shared" si="12"/>
        <v/>
      </c>
      <c r="P90" s="165" t="str">
        <f t="shared" si="12"/>
        <v/>
      </c>
      <c r="Q90" s="165" t="str">
        <f t="shared" si="12"/>
        <v/>
      </c>
      <c r="R90" s="162">
        <f t="shared" si="11"/>
        <v>1E-3</v>
      </c>
    </row>
    <row r="91" spans="2:18" ht="14.25" hidden="1" thickBot="1" x14ac:dyDescent="0.2">
      <c r="B91" s="93">
        <v>26</v>
      </c>
      <c r="C91" s="94" t="s">
        <v>93</v>
      </c>
      <c r="D91" s="2" t="s">
        <v>38</v>
      </c>
      <c r="E91" s="164" t="s">
        <v>39</v>
      </c>
      <c r="F91" s="165" t="str">
        <f t="shared" si="12"/>
        <v/>
      </c>
      <c r="G91" s="165" t="str">
        <f t="shared" si="12"/>
        <v/>
      </c>
      <c r="H91" s="165">
        <f t="shared" si="12"/>
        <v>1E-3</v>
      </c>
      <c r="I91" s="165" t="str">
        <f t="shared" si="12"/>
        <v/>
      </c>
      <c r="J91" s="165" t="str">
        <f t="shared" si="12"/>
        <v/>
      </c>
      <c r="K91" s="165" t="str">
        <f t="shared" si="12"/>
        <v/>
      </c>
      <c r="L91" s="165" t="str">
        <f t="shared" si="12"/>
        <v/>
      </c>
      <c r="M91" s="165" t="str">
        <f t="shared" si="12"/>
        <v/>
      </c>
      <c r="N91" s="165" t="str">
        <f t="shared" si="12"/>
        <v/>
      </c>
      <c r="O91" s="165" t="str">
        <f t="shared" si="12"/>
        <v/>
      </c>
      <c r="P91" s="165" t="str">
        <f t="shared" si="12"/>
        <v/>
      </c>
      <c r="Q91" s="165" t="str">
        <f t="shared" si="12"/>
        <v/>
      </c>
      <c r="R91" s="162">
        <f t="shared" si="11"/>
        <v>1E-3</v>
      </c>
    </row>
    <row r="92" spans="2:18" ht="14.25" hidden="1" thickBot="1" x14ac:dyDescent="0.2">
      <c r="B92" s="93">
        <v>27</v>
      </c>
      <c r="C92" s="94" t="s">
        <v>94</v>
      </c>
      <c r="D92" s="2" t="s">
        <v>92</v>
      </c>
      <c r="E92" s="164" t="s">
        <v>39</v>
      </c>
      <c r="F92" s="165" t="str">
        <f t="shared" si="12"/>
        <v/>
      </c>
      <c r="G92" s="165" t="str">
        <f t="shared" si="12"/>
        <v/>
      </c>
      <c r="H92" s="165">
        <f t="shared" si="12"/>
        <v>4.0000000000000001E-3</v>
      </c>
      <c r="I92" s="165" t="str">
        <f t="shared" si="12"/>
        <v/>
      </c>
      <c r="J92" s="165" t="str">
        <f t="shared" si="12"/>
        <v/>
      </c>
      <c r="K92" s="165" t="str">
        <f t="shared" si="12"/>
        <v/>
      </c>
      <c r="L92" s="165" t="str">
        <f t="shared" si="12"/>
        <v/>
      </c>
      <c r="M92" s="165" t="str">
        <f t="shared" si="12"/>
        <v/>
      </c>
      <c r="N92" s="165" t="str">
        <f t="shared" si="12"/>
        <v/>
      </c>
      <c r="O92" s="165" t="str">
        <f t="shared" si="12"/>
        <v/>
      </c>
      <c r="P92" s="165" t="str">
        <f t="shared" si="12"/>
        <v/>
      </c>
      <c r="Q92" s="165" t="str">
        <f t="shared" si="12"/>
        <v/>
      </c>
      <c r="R92" s="162">
        <f t="shared" si="11"/>
        <v>4.0000000000000001E-3</v>
      </c>
    </row>
    <row r="93" spans="2:18" ht="14.25" hidden="1" thickBot="1" x14ac:dyDescent="0.2">
      <c r="B93" s="93">
        <v>28</v>
      </c>
      <c r="C93" s="94" t="s">
        <v>95</v>
      </c>
      <c r="D93" s="2" t="s">
        <v>108</v>
      </c>
      <c r="E93" s="164" t="s">
        <v>55</v>
      </c>
      <c r="F93" s="165" t="str">
        <f t="shared" si="12"/>
        <v/>
      </c>
      <c r="G93" s="165" t="str">
        <f t="shared" si="12"/>
        <v/>
      </c>
      <c r="H93" s="165">
        <f t="shared" si="12"/>
        <v>3.0000000000000001E-3</v>
      </c>
      <c r="I93" s="165" t="str">
        <f t="shared" si="12"/>
        <v/>
      </c>
      <c r="J93" s="165" t="str">
        <f t="shared" si="12"/>
        <v/>
      </c>
      <c r="K93" s="165" t="str">
        <f t="shared" si="12"/>
        <v/>
      </c>
      <c r="L93" s="165" t="str">
        <f t="shared" si="12"/>
        <v/>
      </c>
      <c r="M93" s="165" t="str">
        <f t="shared" si="12"/>
        <v/>
      </c>
      <c r="N93" s="165" t="str">
        <f t="shared" si="12"/>
        <v/>
      </c>
      <c r="O93" s="165" t="str">
        <f t="shared" si="12"/>
        <v/>
      </c>
      <c r="P93" s="165" t="str">
        <f t="shared" si="12"/>
        <v/>
      </c>
      <c r="Q93" s="165" t="str">
        <f t="shared" si="12"/>
        <v/>
      </c>
      <c r="R93" s="162">
        <f t="shared" si="11"/>
        <v>3.0000000000000001E-3</v>
      </c>
    </row>
    <row r="94" spans="2:18" ht="14.25" hidden="1" thickBot="1" x14ac:dyDescent="0.2">
      <c r="B94" s="93">
        <v>29</v>
      </c>
      <c r="C94" s="94" t="s">
        <v>96</v>
      </c>
      <c r="D94" s="2" t="s">
        <v>97</v>
      </c>
      <c r="E94" s="164" t="s">
        <v>39</v>
      </c>
      <c r="F94" s="165" t="str">
        <f t="shared" si="12"/>
        <v/>
      </c>
      <c r="G94" s="165" t="str">
        <f t="shared" si="12"/>
        <v/>
      </c>
      <c r="H94" s="165">
        <f t="shared" si="12"/>
        <v>1E-3</v>
      </c>
      <c r="I94" s="165" t="str">
        <f t="shared" si="12"/>
        <v/>
      </c>
      <c r="J94" s="165" t="str">
        <f t="shared" si="12"/>
        <v/>
      </c>
      <c r="K94" s="165" t="str">
        <f t="shared" si="12"/>
        <v/>
      </c>
      <c r="L94" s="165" t="str">
        <f t="shared" si="12"/>
        <v/>
      </c>
      <c r="M94" s="165" t="str">
        <f t="shared" si="12"/>
        <v/>
      </c>
      <c r="N94" s="165" t="str">
        <f t="shared" si="12"/>
        <v/>
      </c>
      <c r="O94" s="165" t="str">
        <f t="shared" si="12"/>
        <v/>
      </c>
      <c r="P94" s="165" t="str">
        <f t="shared" si="12"/>
        <v/>
      </c>
      <c r="Q94" s="165" t="str">
        <f t="shared" si="12"/>
        <v/>
      </c>
      <c r="R94" s="162">
        <f t="shared" si="11"/>
        <v>1E-3</v>
      </c>
    </row>
    <row r="95" spans="2:18" ht="14.25" hidden="1" thickBot="1" x14ac:dyDescent="0.2">
      <c r="B95" s="93">
        <v>30</v>
      </c>
      <c r="C95" s="94" t="s">
        <v>98</v>
      </c>
      <c r="D95" s="2" t="s">
        <v>99</v>
      </c>
      <c r="E95" s="164" t="s">
        <v>39</v>
      </c>
      <c r="F95" s="165" t="str">
        <f t="shared" si="12"/>
        <v/>
      </c>
      <c r="G95" s="165" t="str">
        <f t="shared" si="12"/>
        <v/>
      </c>
      <c r="H95" s="165">
        <f t="shared" si="12"/>
        <v>1E-3</v>
      </c>
      <c r="I95" s="165" t="str">
        <f t="shared" si="12"/>
        <v/>
      </c>
      <c r="J95" s="165" t="str">
        <f t="shared" si="12"/>
        <v/>
      </c>
      <c r="K95" s="165" t="str">
        <f t="shared" si="12"/>
        <v/>
      </c>
      <c r="L95" s="165" t="str">
        <f t="shared" si="12"/>
        <v/>
      </c>
      <c r="M95" s="165" t="str">
        <f t="shared" si="12"/>
        <v/>
      </c>
      <c r="N95" s="165" t="str">
        <f t="shared" si="12"/>
        <v/>
      </c>
      <c r="O95" s="165" t="str">
        <f t="shared" si="12"/>
        <v/>
      </c>
      <c r="P95" s="165" t="str">
        <f t="shared" si="12"/>
        <v/>
      </c>
      <c r="Q95" s="165" t="str">
        <f t="shared" si="12"/>
        <v/>
      </c>
      <c r="R95" s="162">
        <f t="shared" si="11"/>
        <v>1E-3</v>
      </c>
    </row>
    <row r="96" spans="2:18" ht="14.25" hidden="1" thickBot="1" x14ac:dyDescent="0.2">
      <c r="B96" s="93">
        <v>31</v>
      </c>
      <c r="C96" s="94" t="s">
        <v>100</v>
      </c>
      <c r="D96" s="2" t="s">
        <v>101</v>
      </c>
      <c r="E96" s="164" t="s">
        <v>102</v>
      </c>
      <c r="F96" s="165" t="str">
        <f t="shared" si="12"/>
        <v/>
      </c>
      <c r="G96" s="165" t="str">
        <f t="shared" si="12"/>
        <v/>
      </c>
      <c r="H96" s="165">
        <f t="shared" si="12"/>
        <v>8.0000000000000002E-3</v>
      </c>
      <c r="I96" s="165" t="str">
        <f t="shared" si="12"/>
        <v/>
      </c>
      <c r="J96" s="165" t="str">
        <f t="shared" si="12"/>
        <v/>
      </c>
      <c r="K96" s="165" t="str">
        <f t="shared" si="12"/>
        <v/>
      </c>
      <c r="L96" s="165" t="str">
        <f t="shared" si="12"/>
        <v/>
      </c>
      <c r="M96" s="165" t="str">
        <f t="shared" si="12"/>
        <v/>
      </c>
      <c r="N96" s="165" t="str">
        <f t="shared" si="12"/>
        <v/>
      </c>
      <c r="O96" s="165" t="str">
        <f t="shared" si="12"/>
        <v/>
      </c>
      <c r="P96" s="165" t="str">
        <f t="shared" si="12"/>
        <v/>
      </c>
      <c r="Q96" s="165" t="str">
        <f t="shared" si="12"/>
        <v/>
      </c>
      <c r="R96" s="162">
        <f t="shared" si="11"/>
        <v>8.0000000000000002E-3</v>
      </c>
    </row>
    <row r="97" spans="2:18" ht="14.25" hidden="1" thickBot="1" x14ac:dyDescent="0.2">
      <c r="B97" s="93">
        <v>32</v>
      </c>
      <c r="C97" s="94" t="s">
        <v>104</v>
      </c>
      <c r="D97" s="2" t="s">
        <v>62</v>
      </c>
      <c r="E97" s="164" t="s">
        <v>105</v>
      </c>
      <c r="F97" s="165" t="str">
        <f t="shared" si="12"/>
        <v/>
      </c>
      <c r="G97" s="165" t="str">
        <f t="shared" si="12"/>
        <v/>
      </c>
      <c r="H97" s="165">
        <f t="shared" si="12"/>
        <v>0.01</v>
      </c>
      <c r="I97" s="165" t="str">
        <f t="shared" si="12"/>
        <v/>
      </c>
      <c r="J97" s="165" t="str">
        <f t="shared" si="12"/>
        <v/>
      </c>
      <c r="K97" s="165" t="str">
        <f t="shared" si="12"/>
        <v/>
      </c>
      <c r="L97" s="165" t="str">
        <f t="shared" si="12"/>
        <v/>
      </c>
      <c r="M97" s="165" t="str">
        <f t="shared" si="12"/>
        <v/>
      </c>
      <c r="N97" s="165" t="str">
        <f t="shared" si="12"/>
        <v/>
      </c>
      <c r="O97" s="165" t="str">
        <f t="shared" si="12"/>
        <v/>
      </c>
      <c r="P97" s="165" t="str">
        <f t="shared" si="12"/>
        <v/>
      </c>
      <c r="Q97" s="165" t="str">
        <f t="shared" si="12"/>
        <v/>
      </c>
      <c r="R97" s="162">
        <f t="shared" si="11"/>
        <v>0.01</v>
      </c>
    </row>
    <row r="98" spans="2:18" ht="14.25" hidden="1" thickBot="1" x14ac:dyDescent="0.2">
      <c r="B98" s="93">
        <v>33</v>
      </c>
      <c r="C98" s="94" t="s">
        <v>107</v>
      </c>
      <c r="D98" s="2" t="s">
        <v>108</v>
      </c>
      <c r="E98" s="164" t="s">
        <v>105</v>
      </c>
      <c r="F98" s="165" t="str">
        <f t="shared" ref="F98:Q113" si="13">IF(F39="","",IF(F39=$V39,$AC39,F39))</f>
        <v/>
      </c>
      <c r="G98" s="165" t="str">
        <f t="shared" si="13"/>
        <v/>
      </c>
      <c r="H98" s="165">
        <f t="shared" si="13"/>
        <v>0.01</v>
      </c>
      <c r="I98" s="165" t="str">
        <f t="shared" si="13"/>
        <v/>
      </c>
      <c r="J98" s="165" t="str">
        <f t="shared" si="13"/>
        <v/>
      </c>
      <c r="K98" s="165" t="str">
        <f t="shared" si="13"/>
        <v/>
      </c>
      <c r="L98" s="165" t="str">
        <f t="shared" si="13"/>
        <v/>
      </c>
      <c r="M98" s="165" t="str">
        <f t="shared" si="13"/>
        <v/>
      </c>
      <c r="N98" s="165" t="str">
        <f t="shared" si="13"/>
        <v/>
      </c>
      <c r="O98" s="165" t="str">
        <f t="shared" si="13"/>
        <v/>
      </c>
      <c r="P98" s="165" t="str">
        <f t="shared" si="13"/>
        <v/>
      </c>
      <c r="Q98" s="165" t="str">
        <f t="shared" si="13"/>
        <v/>
      </c>
      <c r="R98" s="162">
        <f t="shared" si="11"/>
        <v>0.01</v>
      </c>
    </row>
    <row r="99" spans="2:18" ht="14.25" hidden="1" thickBot="1" x14ac:dyDescent="0.2">
      <c r="B99" s="93">
        <v>34</v>
      </c>
      <c r="C99" s="94" t="s">
        <v>109</v>
      </c>
      <c r="D99" s="2" t="s">
        <v>110</v>
      </c>
      <c r="E99" s="164" t="s">
        <v>111</v>
      </c>
      <c r="F99" s="165" t="str">
        <f t="shared" si="13"/>
        <v/>
      </c>
      <c r="G99" s="165" t="str">
        <f t="shared" si="13"/>
        <v/>
      </c>
      <c r="H99" s="165">
        <f t="shared" si="13"/>
        <v>0.03</v>
      </c>
      <c r="I99" s="165" t="str">
        <f t="shared" si="13"/>
        <v/>
      </c>
      <c r="J99" s="165" t="str">
        <f t="shared" si="13"/>
        <v/>
      </c>
      <c r="K99" s="165" t="str">
        <f t="shared" si="13"/>
        <v/>
      </c>
      <c r="L99" s="165" t="str">
        <f t="shared" si="13"/>
        <v/>
      </c>
      <c r="M99" s="165" t="str">
        <f t="shared" si="13"/>
        <v/>
      </c>
      <c r="N99" s="165" t="str">
        <f t="shared" si="13"/>
        <v/>
      </c>
      <c r="O99" s="165" t="str">
        <f t="shared" si="13"/>
        <v/>
      </c>
      <c r="P99" s="165" t="str">
        <f t="shared" si="13"/>
        <v/>
      </c>
      <c r="Q99" s="165" t="str">
        <f t="shared" si="13"/>
        <v/>
      </c>
      <c r="R99" s="162">
        <f t="shared" si="11"/>
        <v>0.03</v>
      </c>
    </row>
    <row r="100" spans="2:18" ht="14.25" hidden="1" thickBot="1" x14ac:dyDescent="0.2">
      <c r="B100" s="93">
        <v>35</v>
      </c>
      <c r="C100" s="94" t="s">
        <v>113</v>
      </c>
      <c r="D100" s="2" t="s">
        <v>62</v>
      </c>
      <c r="E100" s="164" t="s">
        <v>105</v>
      </c>
      <c r="F100" s="165" t="str">
        <f t="shared" si="13"/>
        <v/>
      </c>
      <c r="G100" s="165" t="str">
        <f t="shared" si="13"/>
        <v/>
      </c>
      <c r="H100" s="165">
        <f t="shared" si="13"/>
        <v>0.01</v>
      </c>
      <c r="I100" s="165" t="str">
        <f t="shared" si="13"/>
        <v/>
      </c>
      <c r="J100" s="165" t="str">
        <f t="shared" si="13"/>
        <v/>
      </c>
      <c r="K100" s="165" t="str">
        <f t="shared" si="13"/>
        <v/>
      </c>
      <c r="L100" s="165" t="str">
        <f t="shared" si="13"/>
        <v/>
      </c>
      <c r="M100" s="165" t="str">
        <f t="shared" si="13"/>
        <v/>
      </c>
      <c r="N100" s="165" t="str">
        <f t="shared" si="13"/>
        <v/>
      </c>
      <c r="O100" s="165" t="str">
        <f t="shared" si="13"/>
        <v/>
      </c>
      <c r="P100" s="165" t="str">
        <f t="shared" si="13"/>
        <v/>
      </c>
      <c r="Q100" s="165" t="str">
        <f t="shared" si="13"/>
        <v/>
      </c>
      <c r="R100" s="162">
        <f t="shared" si="11"/>
        <v>0.01</v>
      </c>
    </row>
    <row r="101" spans="2:18" ht="14.25" hidden="1" thickBot="1" x14ac:dyDescent="0.2">
      <c r="B101" s="93">
        <v>36</v>
      </c>
      <c r="C101" s="94" t="s">
        <v>114</v>
      </c>
      <c r="D101" s="2" t="s">
        <v>115</v>
      </c>
      <c r="E101" s="164" t="s">
        <v>116</v>
      </c>
      <c r="F101" s="165" t="str">
        <f t="shared" si="13"/>
        <v/>
      </c>
      <c r="G101" s="165" t="str">
        <f t="shared" si="13"/>
        <v/>
      </c>
      <c r="H101" s="165">
        <f t="shared" si="13"/>
        <v>7.9</v>
      </c>
      <c r="I101" s="165" t="str">
        <f t="shared" si="13"/>
        <v/>
      </c>
      <c r="J101" s="165" t="str">
        <f t="shared" si="13"/>
        <v/>
      </c>
      <c r="K101" s="165" t="str">
        <f t="shared" si="13"/>
        <v/>
      </c>
      <c r="L101" s="165" t="str">
        <f t="shared" si="13"/>
        <v/>
      </c>
      <c r="M101" s="165" t="str">
        <f t="shared" si="13"/>
        <v/>
      </c>
      <c r="N101" s="165" t="str">
        <f t="shared" si="13"/>
        <v/>
      </c>
      <c r="O101" s="165" t="str">
        <f t="shared" si="13"/>
        <v/>
      </c>
      <c r="P101" s="165" t="str">
        <f t="shared" si="13"/>
        <v/>
      </c>
      <c r="Q101" s="165" t="str">
        <f t="shared" si="13"/>
        <v/>
      </c>
      <c r="R101" s="162">
        <f t="shared" si="11"/>
        <v>7.9</v>
      </c>
    </row>
    <row r="102" spans="2:18" ht="14.25" hidden="1" thickBot="1" x14ac:dyDescent="0.2">
      <c r="B102" s="93">
        <v>37</v>
      </c>
      <c r="C102" s="94" t="s">
        <v>117</v>
      </c>
      <c r="D102" s="2" t="s">
        <v>70</v>
      </c>
      <c r="E102" s="164" t="s">
        <v>71</v>
      </c>
      <c r="F102" s="165" t="str">
        <f t="shared" si="13"/>
        <v/>
      </c>
      <c r="G102" s="165" t="str">
        <f t="shared" si="13"/>
        <v/>
      </c>
      <c r="H102" s="165">
        <f t="shared" si="13"/>
        <v>5.0000000000000001E-3</v>
      </c>
      <c r="I102" s="165" t="str">
        <f t="shared" si="13"/>
        <v/>
      </c>
      <c r="J102" s="165" t="str">
        <f t="shared" si="13"/>
        <v/>
      </c>
      <c r="K102" s="165" t="str">
        <f t="shared" si="13"/>
        <v/>
      </c>
      <c r="L102" s="165" t="str">
        <f t="shared" si="13"/>
        <v/>
      </c>
      <c r="M102" s="165" t="str">
        <f t="shared" si="13"/>
        <v/>
      </c>
      <c r="N102" s="165" t="str">
        <f t="shared" si="13"/>
        <v/>
      </c>
      <c r="O102" s="165" t="str">
        <f t="shared" si="13"/>
        <v/>
      </c>
      <c r="P102" s="165" t="str">
        <f t="shared" si="13"/>
        <v/>
      </c>
      <c r="Q102" s="165" t="str">
        <f t="shared" si="13"/>
        <v/>
      </c>
      <c r="R102" s="162">
        <f t="shared" si="11"/>
        <v>5.0000000000000001E-3</v>
      </c>
    </row>
    <row r="103" spans="2:18" ht="14.25" hidden="1" thickBot="1" x14ac:dyDescent="0.2">
      <c r="B103" s="93">
        <v>38</v>
      </c>
      <c r="C103" s="94" t="s">
        <v>118</v>
      </c>
      <c r="D103" s="2" t="s">
        <v>115</v>
      </c>
      <c r="E103" s="164" t="s">
        <v>119</v>
      </c>
      <c r="F103" s="165" t="str">
        <f t="shared" si="13"/>
        <v/>
      </c>
      <c r="G103" s="165" t="str">
        <f t="shared" si="13"/>
        <v/>
      </c>
      <c r="H103" s="165">
        <f t="shared" si="13"/>
        <v>10.1</v>
      </c>
      <c r="I103" s="165" t="str">
        <f t="shared" si="13"/>
        <v/>
      </c>
      <c r="J103" s="165" t="str">
        <f t="shared" si="13"/>
        <v/>
      </c>
      <c r="K103" s="165" t="str">
        <f t="shared" si="13"/>
        <v/>
      </c>
      <c r="L103" s="165" t="str">
        <f t="shared" si="13"/>
        <v/>
      </c>
      <c r="M103" s="165" t="str">
        <f t="shared" si="13"/>
        <v/>
      </c>
      <c r="N103" s="165" t="str">
        <f t="shared" si="13"/>
        <v/>
      </c>
      <c r="O103" s="165" t="str">
        <f t="shared" si="13"/>
        <v/>
      </c>
      <c r="P103" s="165" t="str">
        <f t="shared" si="13"/>
        <v/>
      </c>
      <c r="Q103" s="165" t="str">
        <f t="shared" si="13"/>
        <v/>
      </c>
      <c r="R103" s="162">
        <f t="shared" si="11"/>
        <v>10.1</v>
      </c>
    </row>
    <row r="104" spans="2:18" ht="14.25" hidden="1" thickBot="1" x14ac:dyDescent="0.2">
      <c r="B104" s="93">
        <v>39</v>
      </c>
      <c r="C104" s="94" t="s">
        <v>121</v>
      </c>
      <c r="D104" s="2" t="s">
        <v>122</v>
      </c>
      <c r="E104" s="164" t="s">
        <v>123</v>
      </c>
      <c r="F104" s="165" t="str">
        <f t="shared" si="13"/>
        <v/>
      </c>
      <c r="G104" s="165" t="str">
        <f t="shared" si="13"/>
        <v/>
      </c>
      <c r="H104" s="165">
        <f t="shared" si="13"/>
        <v>60</v>
      </c>
      <c r="I104" s="165" t="str">
        <f t="shared" si="13"/>
        <v/>
      </c>
      <c r="J104" s="165" t="str">
        <f t="shared" si="13"/>
        <v/>
      </c>
      <c r="K104" s="165" t="str">
        <f t="shared" si="13"/>
        <v/>
      </c>
      <c r="L104" s="165" t="str">
        <f t="shared" si="13"/>
        <v/>
      </c>
      <c r="M104" s="165" t="str">
        <f t="shared" si="13"/>
        <v/>
      </c>
      <c r="N104" s="165" t="str">
        <f t="shared" si="13"/>
        <v/>
      </c>
      <c r="O104" s="165" t="str">
        <f t="shared" si="13"/>
        <v/>
      </c>
      <c r="P104" s="165" t="str">
        <f t="shared" si="13"/>
        <v/>
      </c>
      <c r="Q104" s="165" t="str">
        <f t="shared" si="13"/>
        <v/>
      </c>
      <c r="R104" s="162">
        <f t="shared" si="11"/>
        <v>60</v>
      </c>
    </row>
    <row r="105" spans="2:18" ht="14.25" hidden="1" thickBot="1" x14ac:dyDescent="0.2">
      <c r="B105" s="93">
        <v>40</v>
      </c>
      <c r="C105" s="94" t="s">
        <v>125</v>
      </c>
      <c r="D105" s="2" t="s">
        <v>126</v>
      </c>
      <c r="E105" s="164" t="s">
        <v>127</v>
      </c>
      <c r="F105" s="165" t="str">
        <f t="shared" si="13"/>
        <v/>
      </c>
      <c r="G105" s="165" t="str">
        <f t="shared" si="13"/>
        <v/>
      </c>
      <c r="H105" s="165">
        <f t="shared" si="13"/>
        <v>111</v>
      </c>
      <c r="I105" s="165" t="str">
        <f t="shared" si="13"/>
        <v/>
      </c>
      <c r="J105" s="165" t="str">
        <f t="shared" si="13"/>
        <v/>
      </c>
      <c r="K105" s="165" t="str">
        <f t="shared" si="13"/>
        <v/>
      </c>
      <c r="L105" s="165" t="str">
        <f t="shared" si="13"/>
        <v/>
      </c>
      <c r="M105" s="165" t="str">
        <f t="shared" si="13"/>
        <v/>
      </c>
      <c r="N105" s="165" t="str">
        <f t="shared" si="13"/>
        <v/>
      </c>
      <c r="O105" s="165" t="str">
        <f t="shared" si="13"/>
        <v/>
      </c>
      <c r="P105" s="165" t="str">
        <f t="shared" si="13"/>
        <v/>
      </c>
      <c r="Q105" s="165" t="str">
        <f t="shared" si="13"/>
        <v/>
      </c>
      <c r="R105" s="162">
        <f t="shared" si="11"/>
        <v>111</v>
      </c>
    </row>
    <row r="106" spans="2:18" ht="14.25" hidden="1" thickBot="1" x14ac:dyDescent="0.2">
      <c r="B106" s="93">
        <v>41</v>
      </c>
      <c r="C106" s="94" t="s">
        <v>128</v>
      </c>
      <c r="D106" s="2" t="s">
        <v>108</v>
      </c>
      <c r="E106" s="164" t="s">
        <v>55</v>
      </c>
      <c r="F106" s="165" t="str">
        <f t="shared" si="13"/>
        <v/>
      </c>
      <c r="G106" s="165" t="str">
        <f t="shared" si="13"/>
        <v/>
      </c>
      <c r="H106" s="165">
        <f t="shared" si="13"/>
        <v>0.02</v>
      </c>
      <c r="I106" s="165" t="str">
        <f t="shared" si="13"/>
        <v/>
      </c>
      <c r="J106" s="165" t="str">
        <f t="shared" si="13"/>
        <v/>
      </c>
      <c r="K106" s="165" t="str">
        <f t="shared" si="13"/>
        <v/>
      </c>
      <c r="L106" s="165" t="str">
        <f t="shared" si="13"/>
        <v/>
      </c>
      <c r="M106" s="165" t="str">
        <f t="shared" si="13"/>
        <v/>
      </c>
      <c r="N106" s="165" t="str">
        <f t="shared" si="13"/>
        <v/>
      </c>
      <c r="O106" s="165" t="str">
        <f t="shared" si="13"/>
        <v/>
      </c>
      <c r="P106" s="165" t="str">
        <f t="shared" si="13"/>
        <v/>
      </c>
      <c r="Q106" s="165" t="str">
        <f t="shared" si="13"/>
        <v/>
      </c>
      <c r="R106" s="162">
        <f t="shared" si="11"/>
        <v>0.02</v>
      </c>
    </row>
    <row r="107" spans="2:18" ht="14.25" hidden="1" thickBot="1" x14ac:dyDescent="0.2">
      <c r="B107" s="93">
        <v>42</v>
      </c>
      <c r="C107" s="94" t="s">
        <v>129</v>
      </c>
      <c r="D107" s="2" t="s">
        <v>130</v>
      </c>
      <c r="E107" s="164" t="s">
        <v>131</v>
      </c>
      <c r="F107" s="165" t="str">
        <f t="shared" si="13"/>
        <v/>
      </c>
      <c r="G107" s="165" t="str">
        <f t="shared" si="13"/>
        <v/>
      </c>
      <c r="H107" s="165">
        <f t="shared" si="13"/>
        <v>9.9999999999999995E-7</v>
      </c>
      <c r="I107" s="165" t="str">
        <f t="shared" si="13"/>
        <v/>
      </c>
      <c r="J107" s="165" t="str">
        <f t="shared" si="13"/>
        <v/>
      </c>
      <c r="K107" s="165" t="str">
        <f t="shared" si="13"/>
        <v/>
      </c>
      <c r="L107" s="165" t="str">
        <f t="shared" si="13"/>
        <v/>
      </c>
      <c r="M107" s="165" t="str">
        <f t="shared" si="13"/>
        <v/>
      </c>
      <c r="N107" s="165" t="str">
        <f t="shared" si="13"/>
        <v/>
      </c>
      <c r="O107" s="165" t="str">
        <f t="shared" si="13"/>
        <v/>
      </c>
      <c r="P107" s="165" t="str">
        <f t="shared" si="13"/>
        <v/>
      </c>
      <c r="Q107" s="165" t="str">
        <f t="shared" si="13"/>
        <v/>
      </c>
      <c r="R107" s="162">
        <f t="shared" si="11"/>
        <v>9.9999999999999995E-7</v>
      </c>
    </row>
    <row r="108" spans="2:18" ht="14.25" hidden="1" thickBot="1" x14ac:dyDescent="0.2">
      <c r="B108" s="93">
        <v>43</v>
      </c>
      <c r="C108" s="94" t="s">
        <v>133</v>
      </c>
      <c r="D108" s="2" t="s">
        <v>130</v>
      </c>
      <c r="E108" s="164" t="s">
        <v>131</v>
      </c>
      <c r="F108" s="165" t="str">
        <f t="shared" si="13"/>
        <v/>
      </c>
      <c r="G108" s="165" t="str">
        <f t="shared" si="13"/>
        <v/>
      </c>
      <c r="H108" s="165">
        <f t="shared" si="13"/>
        <v>9.9999999999999995E-7</v>
      </c>
      <c r="I108" s="165" t="str">
        <f t="shared" si="13"/>
        <v/>
      </c>
      <c r="J108" s="165" t="str">
        <f t="shared" si="13"/>
        <v/>
      </c>
      <c r="K108" s="165" t="str">
        <f t="shared" si="13"/>
        <v/>
      </c>
      <c r="L108" s="165" t="str">
        <f t="shared" si="13"/>
        <v/>
      </c>
      <c r="M108" s="165" t="str">
        <f t="shared" si="13"/>
        <v/>
      </c>
      <c r="N108" s="165" t="str">
        <f t="shared" si="13"/>
        <v/>
      </c>
      <c r="O108" s="165" t="str">
        <f t="shared" si="13"/>
        <v/>
      </c>
      <c r="P108" s="165" t="str">
        <f t="shared" si="13"/>
        <v/>
      </c>
      <c r="Q108" s="165" t="str">
        <f t="shared" si="13"/>
        <v/>
      </c>
      <c r="R108" s="162">
        <f t="shared" si="11"/>
        <v>9.9999999999999995E-7</v>
      </c>
    </row>
    <row r="109" spans="2:18" ht="14.25" hidden="1" thickBot="1" x14ac:dyDescent="0.2">
      <c r="B109" s="93">
        <v>44</v>
      </c>
      <c r="C109" s="94" t="s">
        <v>134</v>
      </c>
      <c r="D109" s="2" t="s">
        <v>76</v>
      </c>
      <c r="E109" s="164" t="s">
        <v>71</v>
      </c>
      <c r="F109" s="165" t="str">
        <f t="shared" si="13"/>
        <v/>
      </c>
      <c r="G109" s="165" t="str">
        <f t="shared" si="13"/>
        <v/>
      </c>
      <c r="H109" s="165">
        <f t="shared" si="13"/>
        <v>5.0000000000000001E-3</v>
      </c>
      <c r="I109" s="165" t="str">
        <f t="shared" si="13"/>
        <v/>
      </c>
      <c r="J109" s="165" t="str">
        <f t="shared" si="13"/>
        <v/>
      </c>
      <c r="K109" s="165" t="str">
        <f t="shared" si="13"/>
        <v/>
      </c>
      <c r="L109" s="165" t="str">
        <f t="shared" si="13"/>
        <v/>
      </c>
      <c r="M109" s="165" t="str">
        <f t="shared" si="13"/>
        <v/>
      </c>
      <c r="N109" s="165" t="str">
        <f t="shared" si="13"/>
        <v/>
      </c>
      <c r="O109" s="165" t="str">
        <f t="shared" si="13"/>
        <v/>
      </c>
      <c r="P109" s="165" t="str">
        <f t="shared" si="13"/>
        <v/>
      </c>
      <c r="Q109" s="165" t="str">
        <f t="shared" si="13"/>
        <v/>
      </c>
      <c r="R109" s="162">
        <f t="shared" si="11"/>
        <v>5.0000000000000001E-3</v>
      </c>
    </row>
    <row r="110" spans="2:18" ht="14.25" hidden="1" thickBot="1" x14ac:dyDescent="0.2">
      <c r="B110" s="93">
        <v>45</v>
      </c>
      <c r="C110" s="94" t="s">
        <v>135</v>
      </c>
      <c r="D110" s="2" t="s">
        <v>136</v>
      </c>
      <c r="E110" s="164" t="s">
        <v>137</v>
      </c>
      <c r="F110" s="165" t="str">
        <f t="shared" si="13"/>
        <v/>
      </c>
      <c r="G110" s="165" t="str">
        <f t="shared" si="13"/>
        <v/>
      </c>
      <c r="H110" s="165">
        <f t="shared" si="13"/>
        <v>5.0000000000000001E-4</v>
      </c>
      <c r="I110" s="165" t="str">
        <f t="shared" si="13"/>
        <v/>
      </c>
      <c r="J110" s="165" t="str">
        <f t="shared" si="13"/>
        <v/>
      </c>
      <c r="K110" s="165" t="str">
        <f t="shared" si="13"/>
        <v/>
      </c>
      <c r="L110" s="165" t="str">
        <f t="shared" si="13"/>
        <v/>
      </c>
      <c r="M110" s="165" t="str">
        <f t="shared" si="13"/>
        <v/>
      </c>
      <c r="N110" s="165" t="str">
        <f t="shared" si="13"/>
        <v/>
      </c>
      <c r="O110" s="165" t="str">
        <f t="shared" si="13"/>
        <v/>
      </c>
      <c r="P110" s="165" t="str">
        <f t="shared" si="13"/>
        <v/>
      </c>
      <c r="Q110" s="165" t="str">
        <f t="shared" si="13"/>
        <v/>
      </c>
      <c r="R110" s="162">
        <f t="shared" si="11"/>
        <v>5.0000000000000001E-4</v>
      </c>
    </row>
    <row r="111" spans="2:18" ht="14.25" hidden="1" thickBot="1" x14ac:dyDescent="0.2">
      <c r="B111" s="93">
        <v>46</v>
      </c>
      <c r="C111" s="94" t="s">
        <v>139</v>
      </c>
      <c r="D111" s="2" t="s">
        <v>140</v>
      </c>
      <c r="E111" s="164" t="s">
        <v>141</v>
      </c>
      <c r="F111" s="165" t="str">
        <f t="shared" si="13"/>
        <v/>
      </c>
      <c r="G111" s="165" t="str">
        <f t="shared" si="13"/>
        <v/>
      </c>
      <c r="H111" s="165">
        <f t="shared" si="13"/>
        <v>0.6</v>
      </c>
      <c r="I111" s="165" t="str">
        <f t="shared" si="13"/>
        <v/>
      </c>
      <c r="J111" s="165" t="str">
        <f t="shared" si="13"/>
        <v/>
      </c>
      <c r="K111" s="165" t="str">
        <f t="shared" si="13"/>
        <v/>
      </c>
      <c r="L111" s="165" t="str">
        <f t="shared" si="13"/>
        <v/>
      </c>
      <c r="M111" s="165" t="str">
        <f t="shared" si="13"/>
        <v/>
      </c>
      <c r="N111" s="165" t="str">
        <f t="shared" si="13"/>
        <v/>
      </c>
      <c r="O111" s="165" t="str">
        <f t="shared" si="13"/>
        <v/>
      </c>
      <c r="P111" s="165" t="str">
        <f t="shared" si="13"/>
        <v/>
      </c>
      <c r="Q111" s="165" t="str">
        <f>IF(Q52="","",IF(Q52=$V52,$AC52,Q52))</f>
        <v/>
      </c>
      <c r="R111" s="162">
        <f>IF(AND(F111="",G111="",H111="",I111="",J111="",K111="",L111="",M111="",N111="",O111="",P111="",Q111=""),"",AVERAGE(F111:Q111))</f>
        <v>0.6</v>
      </c>
    </row>
    <row r="112" spans="2:18" ht="14.25" hidden="1" thickBot="1" x14ac:dyDescent="0.2">
      <c r="B112" s="93">
        <v>47</v>
      </c>
      <c r="C112" s="94" t="s">
        <v>143</v>
      </c>
      <c r="D112" s="2" t="s">
        <v>144</v>
      </c>
      <c r="E112" s="164" t="s">
        <v>145</v>
      </c>
      <c r="F112" s="165" t="str">
        <f t="shared" si="13"/>
        <v/>
      </c>
      <c r="G112" s="165" t="str">
        <f t="shared" si="13"/>
        <v/>
      </c>
      <c r="H112" s="165">
        <f t="shared" si="13"/>
        <v>7.29</v>
      </c>
      <c r="I112" s="165" t="str">
        <f t="shared" si="13"/>
        <v/>
      </c>
      <c r="J112" s="165" t="str">
        <f t="shared" si="13"/>
        <v/>
      </c>
      <c r="K112" s="165" t="str">
        <f t="shared" si="13"/>
        <v/>
      </c>
      <c r="L112" s="165" t="str">
        <f t="shared" si="13"/>
        <v/>
      </c>
      <c r="M112" s="165" t="str">
        <f t="shared" si="13"/>
        <v/>
      </c>
      <c r="N112" s="165" t="str">
        <f t="shared" si="13"/>
        <v/>
      </c>
      <c r="O112" s="165" t="str">
        <f t="shared" si="13"/>
        <v/>
      </c>
      <c r="P112" s="165" t="str">
        <f t="shared" si="13"/>
        <v/>
      </c>
      <c r="Q112" s="165" t="str">
        <f t="shared" si="13"/>
        <v/>
      </c>
      <c r="R112" s="162">
        <f t="shared" si="11"/>
        <v>7.29</v>
      </c>
    </row>
    <row r="113" spans="2:18" ht="14.25" hidden="1" thickBot="1" x14ac:dyDescent="0.2">
      <c r="B113" s="93">
        <v>48</v>
      </c>
      <c r="C113" s="94" t="s">
        <v>146</v>
      </c>
      <c r="D113" s="2" t="s">
        <v>147</v>
      </c>
      <c r="E113" s="164" t="s">
        <v>145</v>
      </c>
      <c r="F113" s="165" t="str">
        <f t="shared" si="13"/>
        <v/>
      </c>
      <c r="G113" s="165" t="str">
        <f t="shared" si="13"/>
        <v/>
      </c>
      <c r="H113" s="165" t="str">
        <f t="shared" si="13"/>
        <v>異常なし</v>
      </c>
      <c r="I113" s="165" t="str">
        <f t="shared" si="13"/>
        <v/>
      </c>
      <c r="J113" s="165" t="str">
        <f t="shared" si="13"/>
        <v/>
      </c>
      <c r="K113" s="165" t="str">
        <f t="shared" si="13"/>
        <v/>
      </c>
      <c r="L113" s="165" t="str">
        <f t="shared" si="13"/>
        <v/>
      </c>
      <c r="M113" s="165" t="str">
        <f t="shared" si="13"/>
        <v/>
      </c>
      <c r="N113" s="165" t="str">
        <f t="shared" si="13"/>
        <v/>
      </c>
      <c r="O113" s="165" t="str">
        <f t="shared" si="13"/>
        <v/>
      </c>
      <c r="P113" s="165" t="str">
        <f t="shared" si="13"/>
        <v/>
      </c>
      <c r="Q113" s="165" t="str">
        <f t="shared" si="13"/>
        <v/>
      </c>
      <c r="R113" s="162"/>
    </row>
    <row r="114" spans="2:18" ht="14.25" hidden="1" thickBot="1" x14ac:dyDescent="0.2">
      <c r="B114" s="93">
        <v>49</v>
      </c>
      <c r="C114" s="94" t="s">
        <v>148</v>
      </c>
      <c r="D114" s="2" t="s">
        <v>147</v>
      </c>
      <c r="E114" s="164" t="s">
        <v>145</v>
      </c>
      <c r="F114" s="165" t="str">
        <f t="shared" ref="F114:Q117" si="14">IF(F55="","",IF(F55=$V55,$AC55,F55))</f>
        <v/>
      </c>
      <c r="G114" s="165" t="str">
        <f t="shared" si="14"/>
        <v/>
      </c>
      <c r="H114" s="165" t="str">
        <f t="shared" si="14"/>
        <v>異常なし</v>
      </c>
      <c r="I114" s="165" t="str">
        <f t="shared" si="14"/>
        <v/>
      </c>
      <c r="J114" s="165" t="str">
        <f t="shared" si="14"/>
        <v/>
      </c>
      <c r="K114" s="165" t="str">
        <f t="shared" si="14"/>
        <v/>
      </c>
      <c r="L114" s="165" t="str">
        <f t="shared" si="14"/>
        <v/>
      </c>
      <c r="M114" s="165" t="str">
        <f t="shared" si="14"/>
        <v/>
      </c>
      <c r="N114" s="165" t="str">
        <f t="shared" si="14"/>
        <v/>
      </c>
      <c r="O114" s="165" t="str">
        <f t="shared" si="14"/>
        <v/>
      </c>
      <c r="P114" s="165" t="str">
        <f t="shared" si="14"/>
        <v/>
      </c>
      <c r="Q114" s="165" t="str">
        <f t="shared" si="14"/>
        <v/>
      </c>
      <c r="R114" s="162"/>
    </row>
    <row r="115" spans="2:18" ht="14.25" hidden="1" thickBot="1" x14ac:dyDescent="0.2">
      <c r="B115" s="93">
        <v>50</v>
      </c>
      <c r="C115" s="94" t="s">
        <v>149</v>
      </c>
      <c r="D115" s="2" t="s">
        <v>150</v>
      </c>
      <c r="E115" s="164" t="s">
        <v>151</v>
      </c>
      <c r="F115" s="165" t="str">
        <f t="shared" si="14"/>
        <v/>
      </c>
      <c r="G115" s="165" t="str">
        <f t="shared" si="14"/>
        <v/>
      </c>
      <c r="H115" s="165">
        <f t="shared" si="14"/>
        <v>1</v>
      </c>
      <c r="I115" s="165" t="str">
        <f t="shared" si="14"/>
        <v/>
      </c>
      <c r="J115" s="165" t="str">
        <f t="shared" si="14"/>
        <v/>
      </c>
      <c r="K115" s="165" t="str">
        <f t="shared" si="14"/>
        <v/>
      </c>
      <c r="L115" s="165" t="str">
        <f t="shared" si="14"/>
        <v/>
      </c>
      <c r="M115" s="165" t="str">
        <f t="shared" si="14"/>
        <v/>
      </c>
      <c r="N115" s="165" t="str">
        <f t="shared" si="14"/>
        <v/>
      </c>
      <c r="O115" s="165" t="str">
        <f t="shared" si="14"/>
        <v/>
      </c>
      <c r="P115" s="165" t="str">
        <f t="shared" si="14"/>
        <v/>
      </c>
      <c r="Q115" s="165" t="str">
        <f t="shared" si="14"/>
        <v/>
      </c>
      <c r="R115" s="162">
        <f>IF(AND(F115="",G115="",H115="",I115="",J115="",K115="",L115="",M115="",N115="",O115="",P115="",Q115=""),"",AVERAGE(F115:Q115))</f>
        <v>1</v>
      </c>
    </row>
    <row r="116" spans="2:18" ht="14.25" hidden="1" thickBot="1" x14ac:dyDescent="0.2">
      <c r="B116" s="93">
        <v>51</v>
      </c>
      <c r="C116" s="94" t="s">
        <v>153</v>
      </c>
      <c r="D116" s="2" t="s">
        <v>154</v>
      </c>
      <c r="E116" s="164" t="s">
        <v>155</v>
      </c>
      <c r="F116" s="165" t="str">
        <f t="shared" si="14"/>
        <v/>
      </c>
      <c r="G116" s="165" t="str">
        <f t="shared" si="14"/>
        <v/>
      </c>
      <c r="H116" s="165">
        <f t="shared" si="14"/>
        <v>0.1</v>
      </c>
      <c r="I116" s="165" t="str">
        <f t="shared" si="14"/>
        <v/>
      </c>
      <c r="J116" s="165" t="str">
        <f t="shared" si="14"/>
        <v/>
      </c>
      <c r="K116" s="165" t="str">
        <f t="shared" si="14"/>
        <v/>
      </c>
      <c r="L116" s="165" t="str">
        <f t="shared" si="14"/>
        <v/>
      </c>
      <c r="M116" s="165" t="str">
        <f t="shared" si="14"/>
        <v/>
      </c>
      <c r="N116" s="165" t="str">
        <f t="shared" si="14"/>
        <v/>
      </c>
      <c r="O116" s="165" t="str">
        <f t="shared" si="14"/>
        <v/>
      </c>
      <c r="P116" s="165" t="str">
        <f t="shared" si="14"/>
        <v/>
      </c>
      <c r="Q116" s="165" t="str">
        <f t="shared" si="14"/>
        <v/>
      </c>
      <c r="R116" s="162">
        <f>IF(AND(F116="",G116="",H116="",I116="",J116="",K116="",L116="",M116="",N116="",O116="",P116="",Q116=""),"",AVERAGE(F116:Q116))</f>
        <v>0.1</v>
      </c>
    </row>
    <row r="117" spans="2:18" ht="14.25" hidden="1" thickBot="1" x14ac:dyDescent="0.2">
      <c r="B117" s="141"/>
      <c r="C117" s="142" t="s">
        <v>157</v>
      </c>
      <c r="D117" s="4" t="s">
        <v>62</v>
      </c>
      <c r="E117" s="166" t="s">
        <v>116</v>
      </c>
      <c r="F117" s="152" t="str">
        <f t="shared" si="14"/>
        <v/>
      </c>
      <c r="G117" s="152" t="str">
        <f t="shared" si="14"/>
        <v/>
      </c>
      <c r="H117" s="152">
        <f t="shared" si="14"/>
        <v>0.5</v>
      </c>
      <c r="I117" s="152" t="str">
        <f t="shared" si="14"/>
        <v/>
      </c>
      <c r="J117" s="152" t="str">
        <f t="shared" si="14"/>
        <v/>
      </c>
      <c r="K117" s="152" t="str">
        <f t="shared" si="14"/>
        <v/>
      </c>
      <c r="L117" s="152" t="str">
        <f t="shared" si="14"/>
        <v/>
      </c>
      <c r="M117" s="152" t="str">
        <f t="shared" si="14"/>
        <v/>
      </c>
      <c r="N117" s="152" t="str">
        <f t="shared" si="14"/>
        <v/>
      </c>
      <c r="O117" s="152" t="str">
        <f t="shared" si="14"/>
        <v/>
      </c>
      <c r="P117" s="152" t="str">
        <f t="shared" si="14"/>
        <v/>
      </c>
      <c r="Q117" s="152" t="str">
        <f t="shared" si="14"/>
        <v/>
      </c>
      <c r="R117" s="167">
        <f>IF(AND(F117="",G117="",H117="",I117="",J117="",K117="",L117="",M117="",N117="",O117="",P117="",Q117=""),"",AVERAGE(F117:Q117))</f>
        <v>0.5</v>
      </c>
    </row>
    <row r="118" spans="2:18" ht="17.25" x14ac:dyDescent="0.15">
      <c r="B118" s="212" t="s">
        <v>0</v>
      </c>
      <c r="C118" s="213"/>
      <c r="D118" s="213" t="s">
        <v>182</v>
      </c>
      <c r="E118" s="214" t="s">
        <v>2</v>
      </c>
      <c r="F118" s="6" t="s">
        <v>3</v>
      </c>
      <c r="G118" s="7" t="s">
        <v>4</v>
      </c>
      <c r="H118" s="7" t="s">
        <v>5</v>
      </c>
      <c r="I118" s="7" t="s">
        <v>6</v>
      </c>
      <c r="J118" s="7" t="s">
        <v>7</v>
      </c>
      <c r="K118" s="7" t="s">
        <v>8</v>
      </c>
      <c r="L118" s="7" t="s">
        <v>9</v>
      </c>
      <c r="M118" s="7" t="s">
        <v>10</v>
      </c>
      <c r="N118" s="7" t="s">
        <v>11</v>
      </c>
      <c r="O118" s="7" t="s">
        <v>12</v>
      </c>
      <c r="P118" s="7" t="s">
        <v>13</v>
      </c>
      <c r="Q118" s="8" t="s">
        <v>14</v>
      </c>
    </row>
    <row r="119" spans="2:18" ht="14.25" x14ac:dyDescent="0.15">
      <c r="B119" s="9">
        <v>1</v>
      </c>
      <c r="C119" s="10" t="s">
        <v>183</v>
      </c>
      <c r="D119" s="11" t="s">
        <v>184</v>
      </c>
      <c r="E119" s="12" t="s">
        <v>185</v>
      </c>
      <c r="F119" s="13"/>
      <c r="G119" s="14"/>
      <c r="H119" s="14" t="s">
        <v>46</v>
      </c>
      <c r="I119" s="14"/>
      <c r="J119" s="14"/>
      <c r="K119" s="14"/>
      <c r="L119" s="14"/>
      <c r="M119" s="14"/>
      <c r="N119" s="14"/>
      <c r="O119" s="14"/>
      <c r="P119" s="14"/>
      <c r="Q119" s="15"/>
    </row>
    <row r="120" spans="2:18" ht="40.5" x14ac:dyDescent="0.15">
      <c r="B120" s="9">
        <v>2</v>
      </c>
      <c r="C120" s="10" t="s">
        <v>186</v>
      </c>
      <c r="D120" s="11" t="s">
        <v>187</v>
      </c>
      <c r="E120" s="12" t="s">
        <v>188</v>
      </c>
      <c r="F120" s="16"/>
      <c r="G120" s="17"/>
      <c r="H120" s="17" t="s">
        <v>68</v>
      </c>
      <c r="I120" s="17"/>
      <c r="J120" s="17"/>
      <c r="K120" s="17"/>
      <c r="L120" s="17"/>
      <c r="M120" s="17"/>
      <c r="N120" s="17"/>
      <c r="O120" s="17"/>
      <c r="P120" s="17"/>
      <c r="Q120" s="19"/>
    </row>
    <row r="121" spans="2:18" ht="14.25" x14ac:dyDescent="0.15">
      <c r="B121" s="9">
        <v>3</v>
      </c>
      <c r="C121" s="10" t="s">
        <v>189</v>
      </c>
      <c r="D121" s="11" t="s">
        <v>76</v>
      </c>
      <c r="E121" s="12" t="s">
        <v>190</v>
      </c>
      <c r="F121" s="16"/>
      <c r="G121" s="17"/>
      <c r="H121" s="17" t="s">
        <v>40</v>
      </c>
      <c r="I121" s="17"/>
      <c r="J121" s="17"/>
      <c r="K121" s="17"/>
      <c r="L121" s="17"/>
      <c r="M121" s="17"/>
      <c r="N121" s="17"/>
      <c r="O121" s="17"/>
      <c r="P121" s="17"/>
      <c r="Q121" s="19"/>
    </row>
    <row r="122" spans="2:18" ht="14.25" x14ac:dyDescent="0.15">
      <c r="B122" s="9">
        <v>5</v>
      </c>
      <c r="C122" s="10" t="s">
        <v>191</v>
      </c>
      <c r="D122" s="10" t="s">
        <v>192</v>
      </c>
      <c r="E122" s="12" t="s">
        <v>193</v>
      </c>
      <c r="F122" s="16"/>
      <c r="G122" s="17"/>
      <c r="H122" s="17" t="s">
        <v>249</v>
      </c>
      <c r="I122" s="17"/>
      <c r="J122" s="17"/>
      <c r="K122" s="17"/>
      <c r="L122" s="17"/>
      <c r="M122" s="17"/>
      <c r="N122" s="17"/>
      <c r="O122" s="17"/>
      <c r="P122" s="17"/>
      <c r="Q122" s="19"/>
    </row>
    <row r="123" spans="2:18" ht="14.25" x14ac:dyDescent="0.15">
      <c r="B123" s="20">
        <v>8</v>
      </c>
      <c r="C123" s="21" t="s">
        <v>194</v>
      </c>
      <c r="D123" s="21" t="s">
        <v>195</v>
      </c>
      <c r="E123" s="22" t="s">
        <v>196</v>
      </c>
      <c r="F123" s="16"/>
      <c r="G123" s="17"/>
      <c r="H123" s="17" t="s">
        <v>56</v>
      </c>
      <c r="I123" s="17"/>
      <c r="J123" s="17"/>
      <c r="K123" s="17"/>
      <c r="L123" s="17"/>
      <c r="M123" s="17"/>
      <c r="N123" s="17"/>
      <c r="O123" s="17"/>
      <c r="P123" s="17"/>
      <c r="Q123" s="19"/>
    </row>
    <row r="124" spans="2:18" ht="14.25" x14ac:dyDescent="0.15">
      <c r="B124" s="9">
        <v>9</v>
      </c>
      <c r="C124" s="10" t="s">
        <v>197</v>
      </c>
      <c r="D124" s="10" t="s">
        <v>198</v>
      </c>
      <c r="E124" s="12" t="s">
        <v>199</v>
      </c>
      <c r="F124" s="16"/>
      <c r="G124" s="17"/>
      <c r="H124" s="17" t="s">
        <v>103</v>
      </c>
      <c r="I124" s="17"/>
      <c r="J124" s="17"/>
      <c r="K124" s="17"/>
      <c r="L124" s="17"/>
      <c r="M124" s="17"/>
      <c r="N124" s="17"/>
      <c r="O124" s="17"/>
      <c r="P124" s="17"/>
      <c r="Q124" s="19"/>
    </row>
    <row r="125" spans="2:18" ht="14.25" x14ac:dyDescent="0.15">
      <c r="B125" s="9">
        <v>10</v>
      </c>
      <c r="C125" s="10" t="s">
        <v>200</v>
      </c>
      <c r="D125" s="10" t="s">
        <v>201</v>
      </c>
      <c r="E125" s="12" t="s">
        <v>202</v>
      </c>
      <c r="F125" s="16"/>
      <c r="G125" s="17"/>
      <c r="H125" s="17" t="s">
        <v>83</v>
      </c>
      <c r="I125" s="17"/>
      <c r="J125" s="17"/>
      <c r="K125" s="17"/>
      <c r="L125" s="17"/>
      <c r="M125" s="17"/>
      <c r="N125" s="17"/>
      <c r="O125" s="17"/>
      <c r="P125" s="17"/>
      <c r="Q125" s="19"/>
    </row>
    <row r="126" spans="2:18" ht="14.25" x14ac:dyDescent="0.15">
      <c r="B126" s="9">
        <v>12</v>
      </c>
      <c r="C126" s="10" t="s">
        <v>203</v>
      </c>
      <c r="D126" s="10" t="s">
        <v>201</v>
      </c>
      <c r="E126" s="12" t="s">
        <v>202</v>
      </c>
      <c r="F126" s="16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9"/>
    </row>
    <row r="127" spans="2:18" ht="14.25" x14ac:dyDescent="0.15">
      <c r="B127" s="9">
        <v>13</v>
      </c>
      <c r="C127" s="10" t="s">
        <v>204</v>
      </c>
      <c r="D127" s="10" t="s">
        <v>205</v>
      </c>
      <c r="E127" s="12" t="s">
        <v>190</v>
      </c>
      <c r="F127" s="16"/>
      <c r="G127" s="17"/>
      <c r="H127" s="17" t="s">
        <v>40</v>
      </c>
      <c r="I127" s="17"/>
      <c r="J127" s="17"/>
      <c r="K127" s="17"/>
      <c r="L127" s="17"/>
      <c r="M127" s="17"/>
      <c r="N127" s="17"/>
      <c r="O127" s="17"/>
      <c r="P127" s="17"/>
      <c r="Q127" s="19"/>
    </row>
    <row r="128" spans="2:18" ht="14.25" x14ac:dyDescent="0.15">
      <c r="B128" s="9">
        <v>14</v>
      </c>
      <c r="C128" s="10" t="s">
        <v>206</v>
      </c>
      <c r="D128" s="10" t="s">
        <v>207</v>
      </c>
      <c r="E128" s="12" t="s">
        <v>185</v>
      </c>
      <c r="F128" s="16"/>
      <c r="G128" s="17"/>
      <c r="H128" s="17" t="s">
        <v>46</v>
      </c>
      <c r="I128" s="17"/>
      <c r="J128" s="17"/>
      <c r="K128" s="17"/>
      <c r="L128" s="17"/>
      <c r="M128" s="17"/>
      <c r="N128" s="17"/>
      <c r="O128" s="17"/>
      <c r="P128" s="17"/>
      <c r="Q128" s="19"/>
    </row>
    <row r="129" spans="2:17" ht="14.25" x14ac:dyDescent="0.15">
      <c r="B129" s="9">
        <v>15</v>
      </c>
      <c r="C129" s="10" t="s">
        <v>246</v>
      </c>
      <c r="D129" s="23" t="s">
        <v>208</v>
      </c>
      <c r="E129" s="22">
        <v>0.1</v>
      </c>
      <c r="F129" s="16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9"/>
    </row>
    <row r="130" spans="2:17" ht="14.25" x14ac:dyDescent="0.15">
      <c r="B130" s="9">
        <v>16</v>
      </c>
      <c r="C130" s="10" t="s">
        <v>157</v>
      </c>
      <c r="D130" s="10" t="s">
        <v>209</v>
      </c>
      <c r="E130" s="12" t="s">
        <v>210</v>
      </c>
      <c r="F130" s="16"/>
      <c r="G130" s="17"/>
      <c r="H130" s="17">
        <v>0.6</v>
      </c>
      <c r="I130" s="17"/>
      <c r="J130" s="17"/>
      <c r="K130" s="17"/>
      <c r="L130" s="17"/>
      <c r="M130" s="17"/>
      <c r="N130" s="17"/>
      <c r="O130" s="17"/>
      <c r="P130" s="17"/>
      <c r="Q130" s="19"/>
    </row>
    <row r="131" spans="2:17" ht="27" x14ac:dyDescent="0.15">
      <c r="B131" s="24">
        <v>17</v>
      </c>
      <c r="C131" s="23" t="s">
        <v>211</v>
      </c>
      <c r="D131" s="11" t="s">
        <v>212</v>
      </c>
      <c r="E131" s="25" t="s">
        <v>213</v>
      </c>
      <c r="F131" s="16"/>
      <c r="G131" s="17"/>
      <c r="H131" s="17">
        <v>60</v>
      </c>
      <c r="I131" s="17"/>
      <c r="J131" s="17"/>
      <c r="K131" s="17"/>
      <c r="L131" s="17"/>
      <c r="M131" s="17"/>
      <c r="N131" s="17"/>
      <c r="O131" s="17"/>
      <c r="P131" s="17"/>
      <c r="Q131" s="19"/>
    </row>
    <row r="132" spans="2:17" ht="27" x14ac:dyDescent="0.15">
      <c r="B132" s="9">
        <v>18</v>
      </c>
      <c r="C132" s="10" t="s">
        <v>117</v>
      </c>
      <c r="D132" s="11" t="s">
        <v>214</v>
      </c>
      <c r="E132" s="12" t="s">
        <v>215</v>
      </c>
      <c r="F132" s="16"/>
      <c r="G132" s="17"/>
      <c r="H132" s="17" t="s">
        <v>40</v>
      </c>
      <c r="I132" s="17"/>
      <c r="J132" s="17"/>
      <c r="K132" s="18"/>
      <c r="L132" s="17"/>
      <c r="M132" s="17"/>
      <c r="N132" s="17"/>
      <c r="O132" s="17"/>
      <c r="P132" s="17"/>
      <c r="Q132" s="19"/>
    </row>
    <row r="133" spans="2:17" ht="14.25" x14ac:dyDescent="0.15">
      <c r="B133" s="9">
        <v>19</v>
      </c>
      <c r="C133" s="10" t="s">
        <v>216</v>
      </c>
      <c r="D133" s="10" t="s">
        <v>217</v>
      </c>
      <c r="E133" s="12" t="s">
        <v>218</v>
      </c>
      <c r="F133" s="16"/>
      <c r="G133" s="17"/>
      <c r="H133" s="17">
        <v>11</v>
      </c>
      <c r="I133" s="17"/>
      <c r="J133" s="17"/>
      <c r="K133" s="17"/>
      <c r="L133" s="17"/>
      <c r="M133" s="17"/>
      <c r="N133" s="17"/>
      <c r="O133" s="17"/>
      <c r="P133" s="17"/>
      <c r="Q133" s="19"/>
    </row>
    <row r="134" spans="2:17" ht="14.25" x14ac:dyDescent="0.15">
      <c r="B134" s="9">
        <v>20</v>
      </c>
      <c r="C134" s="10" t="s">
        <v>219</v>
      </c>
      <c r="D134" s="10" t="s">
        <v>220</v>
      </c>
      <c r="E134" s="12" t="s">
        <v>221</v>
      </c>
      <c r="F134" s="16"/>
      <c r="G134" s="17"/>
      <c r="H134" s="17" t="s">
        <v>112</v>
      </c>
      <c r="I134" s="17"/>
      <c r="J134" s="17"/>
      <c r="K134" s="17"/>
      <c r="L134" s="17"/>
      <c r="M134" s="17"/>
      <c r="N134" s="17"/>
      <c r="O134" s="17"/>
      <c r="P134" s="17"/>
      <c r="Q134" s="19"/>
    </row>
    <row r="135" spans="2:17" ht="14.25" x14ac:dyDescent="0.15">
      <c r="B135" s="9">
        <v>21</v>
      </c>
      <c r="C135" s="10" t="s">
        <v>222</v>
      </c>
      <c r="D135" s="10" t="s">
        <v>184</v>
      </c>
      <c r="E135" s="12" t="s">
        <v>185</v>
      </c>
      <c r="F135" s="16"/>
      <c r="G135" s="17"/>
      <c r="H135" s="17" t="s">
        <v>46</v>
      </c>
      <c r="I135" s="17"/>
      <c r="J135" s="17"/>
      <c r="K135" s="17"/>
      <c r="L135" s="17"/>
      <c r="M135" s="17"/>
      <c r="N135" s="17"/>
      <c r="O135" s="17"/>
      <c r="P135" s="17"/>
      <c r="Q135" s="19"/>
    </row>
    <row r="136" spans="2:17" ht="14.25" x14ac:dyDescent="0.15">
      <c r="B136" s="9">
        <v>22</v>
      </c>
      <c r="C136" s="23" t="s">
        <v>223</v>
      </c>
      <c r="D136" s="10" t="s">
        <v>224</v>
      </c>
      <c r="E136" s="12" t="s">
        <v>225</v>
      </c>
      <c r="F136" s="16"/>
      <c r="G136" s="17"/>
      <c r="H136" s="17">
        <v>1.3</v>
      </c>
      <c r="I136" s="17"/>
      <c r="J136" s="17"/>
      <c r="K136" s="17"/>
      <c r="L136" s="17"/>
      <c r="M136" s="17"/>
      <c r="N136" s="17"/>
      <c r="O136" s="17"/>
      <c r="P136" s="17"/>
      <c r="Q136" s="19"/>
    </row>
    <row r="137" spans="2:17" ht="14.25" x14ac:dyDescent="0.15">
      <c r="B137" s="9">
        <v>23</v>
      </c>
      <c r="C137" s="10" t="s">
        <v>226</v>
      </c>
      <c r="D137" s="10" t="s">
        <v>227</v>
      </c>
      <c r="E137" s="12">
        <v>1</v>
      </c>
      <c r="F137" s="16"/>
      <c r="G137" s="17"/>
      <c r="H137" s="17">
        <v>1</v>
      </c>
      <c r="I137" s="17"/>
      <c r="J137" s="17"/>
      <c r="K137" s="17"/>
      <c r="L137" s="17"/>
      <c r="M137" s="17"/>
      <c r="N137" s="17"/>
      <c r="O137" s="17"/>
      <c r="P137" s="17"/>
      <c r="Q137" s="19"/>
    </row>
    <row r="138" spans="2:17" ht="14.25" x14ac:dyDescent="0.15">
      <c r="B138" s="9">
        <v>24</v>
      </c>
      <c r="C138" s="10" t="s">
        <v>125</v>
      </c>
      <c r="D138" s="26" t="s">
        <v>228</v>
      </c>
      <c r="E138" s="12" t="s">
        <v>229</v>
      </c>
      <c r="F138" s="16"/>
      <c r="G138" s="17"/>
      <c r="H138" s="17">
        <v>111</v>
      </c>
      <c r="I138" s="17"/>
      <c r="J138" s="17"/>
      <c r="K138" s="17"/>
      <c r="L138" s="17"/>
      <c r="M138" s="17"/>
      <c r="N138" s="17"/>
      <c r="O138" s="17"/>
      <c r="P138" s="17"/>
      <c r="Q138" s="19"/>
    </row>
    <row r="139" spans="2:17" ht="14.25" x14ac:dyDescent="0.15">
      <c r="B139" s="9">
        <v>25</v>
      </c>
      <c r="C139" s="10" t="s">
        <v>153</v>
      </c>
      <c r="D139" s="10" t="s">
        <v>230</v>
      </c>
      <c r="E139" s="12" t="s">
        <v>231</v>
      </c>
      <c r="F139" s="16"/>
      <c r="G139" s="17"/>
      <c r="H139" s="17" t="s">
        <v>64</v>
      </c>
      <c r="I139" s="17"/>
      <c r="J139" s="17"/>
      <c r="K139" s="17"/>
      <c r="L139" s="17"/>
      <c r="M139" s="17"/>
      <c r="N139" s="17"/>
      <c r="O139" s="17"/>
      <c r="P139" s="17"/>
      <c r="Q139" s="19"/>
    </row>
    <row r="140" spans="2:17" ht="14.25" x14ac:dyDescent="0.15">
      <c r="B140" s="9">
        <v>26</v>
      </c>
      <c r="C140" s="10" t="s">
        <v>232</v>
      </c>
      <c r="D140" s="10" t="s">
        <v>233</v>
      </c>
      <c r="E140" s="12" t="s">
        <v>234</v>
      </c>
      <c r="F140" s="16"/>
      <c r="G140" s="17"/>
      <c r="H140" s="17">
        <v>7.29</v>
      </c>
      <c r="I140" s="17"/>
      <c r="J140" s="17"/>
      <c r="K140" s="17"/>
      <c r="L140" s="17"/>
      <c r="M140" s="17"/>
      <c r="N140" s="17"/>
      <c r="O140" s="17"/>
      <c r="P140" s="17"/>
      <c r="Q140" s="19"/>
    </row>
    <row r="141" spans="2:17" ht="27" x14ac:dyDescent="0.15">
      <c r="B141" s="9">
        <v>27</v>
      </c>
      <c r="C141" s="10" t="s">
        <v>235</v>
      </c>
      <c r="D141" s="11" t="s">
        <v>236</v>
      </c>
      <c r="E141" s="12" t="s">
        <v>234</v>
      </c>
      <c r="F141" s="16"/>
      <c r="G141" s="17"/>
      <c r="H141" s="40">
        <v>-1.27</v>
      </c>
      <c r="I141" s="17"/>
      <c r="J141" s="17"/>
      <c r="K141" s="17"/>
      <c r="L141" s="17"/>
      <c r="M141" s="17"/>
      <c r="N141" s="17"/>
      <c r="O141" s="17"/>
      <c r="P141" s="17"/>
      <c r="Q141" s="19"/>
    </row>
    <row r="142" spans="2:17" ht="14.25" x14ac:dyDescent="0.15">
      <c r="B142" s="9">
        <v>28</v>
      </c>
      <c r="C142" s="10" t="s">
        <v>237</v>
      </c>
      <c r="D142" s="27" t="s">
        <v>238</v>
      </c>
      <c r="E142" s="28" t="s">
        <v>24</v>
      </c>
      <c r="F142" s="16"/>
      <c r="G142" s="17"/>
      <c r="H142" s="17">
        <v>0</v>
      </c>
      <c r="I142" s="17"/>
      <c r="J142" s="17"/>
      <c r="K142" s="17"/>
      <c r="L142" s="17"/>
      <c r="M142" s="17"/>
      <c r="N142" s="17"/>
      <c r="O142" s="17"/>
      <c r="P142" s="17"/>
      <c r="Q142" s="19"/>
    </row>
    <row r="143" spans="2:17" ht="14.25" x14ac:dyDescent="0.15">
      <c r="B143" s="9">
        <v>29</v>
      </c>
      <c r="C143" s="10" t="s">
        <v>239</v>
      </c>
      <c r="D143" s="29" t="s">
        <v>240</v>
      </c>
      <c r="E143" s="28" t="s">
        <v>190</v>
      </c>
      <c r="F143" s="16"/>
      <c r="G143" s="17"/>
      <c r="H143" s="17" t="s">
        <v>40</v>
      </c>
      <c r="I143" s="17"/>
      <c r="J143" s="17"/>
      <c r="K143" s="17"/>
      <c r="L143" s="17"/>
      <c r="M143" s="17"/>
      <c r="N143" s="17"/>
      <c r="O143" s="17"/>
      <c r="P143" s="17"/>
      <c r="Q143" s="19"/>
    </row>
    <row r="144" spans="2:17" ht="14.25" x14ac:dyDescent="0.15">
      <c r="B144" s="30">
        <v>30</v>
      </c>
      <c r="C144" s="31" t="s">
        <v>241</v>
      </c>
      <c r="D144" s="32" t="s">
        <v>240</v>
      </c>
      <c r="E144" s="33" t="s">
        <v>242</v>
      </c>
      <c r="F144" s="34"/>
      <c r="G144" s="35"/>
      <c r="H144" s="35" t="s">
        <v>106</v>
      </c>
      <c r="I144" s="35"/>
      <c r="J144" s="35"/>
      <c r="K144" s="35"/>
      <c r="L144" s="35"/>
      <c r="M144" s="35"/>
      <c r="N144" s="35"/>
      <c r="O144" s="35"/>
      <c r="P144" s="35"/>
      <c r="Q144" s="36"/>
    </row>
    <row r="145" spans="2:17" ht="41.25" thickBot="1" x14ac:dyDescent="0.2">
      <c r="B145" s="141">
        <v>31</v>
      </c>
      <c r="C145" s="215" t="s">
        <v>243</v>
      </c>
      <c r="D145" s="216"/>
      <c r="E145" s="217"/>
      <c r="F145" s="37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9"/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9">
    <cfRule type="cellIs" dxfId="2" priority="1" stopIfTrue="1" operator="equal">
      <formula>""</formula>
    </cfRule>
  </conditionalFormatting>
  <conditionalFormatting sqref="F120:Q145">
    <cfRule type="cellIs" dxfId="1" priority="2" stopIfTrue="1" operator="equal">
      <formula>""</formula>
    </cfRule>
  </conditionalFormatting>
  <conditionalFormatting sqref="F2:T58">
    <cfRule type="cellIs" dxfId="0" priority="3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1_久崎</vt:lpstr>
      <vt:lpstr>2_西新宿</vt:lpstr>
      <vt:lpstr>3_目高</vt:lpstr>
      <vt:lpstr>4_金屋</vt:lpstr>
      <vt:lpstr>5_宇根</vt:lpstr>
      <vt:lpstr>6_福吉</vt:lpstr>
      <vt:lpstr>7_桜山</vt:lpstr>
      <vt:lpstr>11_久崎浄水場出口</vt:lpstr>
      <vt:lpstr>Sheet1</vt:lpstr>
      <vt:lpstr>'1_久崎'!Print_Area</vt:lpstr>
      <vt:lpstr>'11_久崎浄水場出口'!Print_Area</vt:lpstr>
      <vt:lpstr>'2_西新宿'!Print_Area</vt:lpstr>
      <vt:lpstr>'3_目高'!Print_Area</vt:lpstr>
      <vt:lpstr>'4_金屋'!Print_Area</vt:lpstr>
      <vt:lpstr>'5_宇根'!Print_Area</vt:lpstr>
      <vt:lpstr>'6_福吉'!Print_Area</vt:lpstr>
      <vt:lpstr>'7_桜山'!Print_Area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佐用01</cp:lastModifiedBy>
  <dcterms:created xsi:type="dcterms:W3CDTF">2020-07-22T08:03:11Z</dcterms:created>
  <dcterms:modified xsi:type="dcterms:W3CDTF">2023-03-27T00:30:00Z</dcterms:modified>
</cp:coreProperties>
</file>